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DieseArbeitsmappe" defaultThemeVersion="124226"/>
  <mc:AlternateContent xmlns:mc="http://schemas.openxmlformats.org/markup-compatibility/2006">
    <mc:Choice Requires="x15">
      <x15ac:absPath xmlns:x15ac="http://schemas.microsoft.com/office/spreadsheetml/2010/11/ac" url="F:\WIN\Weiss\WINWORD\Allgemeines\"/>
    </mc:Choice>
  </mc:AlternateContent>
  <xr:revisionPtr revIDLastSave="0" documentId="8_{F7E92EAB-A785-4566-AF0E-E90765AF65B0}" xr6:coauthVersionLast="45" xr6:coauthVersionMax="45" xr10:uidLastSave="{00000000-0000-0000-0000-000000000000}"/>
  <bookViews>
    <workbookView xWindow="-120" yWindow="-120" windowWidth="29040" windowHeight="15840" xr2:uid="{00000000-000D-0000-FFFF-FFFF00000000}"/>
  </bookViews>
  <sheets>
    <sheet name="Bilanzdaten" sheetId="6" r:id="rId1"/>
    <sheet name="GuV_Daten" sheetId="4" r:id="rId2"/>
    <sheet name="Kennziffern" sheetId="1" r:id="rId3"/>
    <sheet name="1" sheetId="5" r:id="rId4"/>
    <sheet name="2" sheetId="3" r:id="rId5"/>
    <sheet name="3" sheetId="9" r:id="rId6"/>
    <sheet name="4" sheetId="8" r:id="rId7"/>
    <sheet name="5" sheetId="7" r:id="rId8"/>
    <sheet name="6" sheetId="13" r:id="rId9"/>
    <sheet name="7" sheetId="14" r:id="rId10"/>
    <sheet name="8" sheetId="15" r:id="rId11"/>
    <sheet name="9" sheetId="18" r:id="rId12"/>
    <sheet name="10" sheetId="16" r:id="rId13"/>
    <sheet name="11" sheetId="17" r:id="rId14"/>
  </sheets>
  <definedNames>
    <definedName name="_xlnm.Print_Area" localSheetId="3">'1'!$A$1:$F$29</definedName>
    <definedName name="_xlnm.Print_Area" localSheetId="12">'10'!$A$1:$F$39</definedName>
    <definedName name="_xlnm.Print_Area" localSheetId="13">'11'!$A$1:$F$39</definedName>
    <definedName name="_xlnm.Print_Area" localSheetId="4">'2'!$A$1:$F$32</definedName>
    <definedName name="_xlnm.Print_Area" localSheetId="5">'3'!$A$1:$F$32</definedName>
    <definedName name="_xlnm.Print_Area" localSheetId="6">'4'!$A$1:$F$32</definedName>
    <definedName name="_xlnm.Print_Area" localSheetId="7">'5'!$A$1:$F$32</definedName>
    <definedName name="_xlnm.Print_Area" localSheetId="8">'6'!$A$1:$F$32</definedName>
    <definedName name="_xlnm.Print_Area" localSheetId="9">'7'!$A$1:$F$32</definedName>
    <definedName name="_xlnm.Print_Area" localSheetId="10">'8'!$A$1:$F$39</definedName>
    <definedName name="_xlnm.Print_Area" localSheetId="11">'9'!$A$1:$F$39</definedName>
    <definedName name="_xlnm.Print_Area" localSheetId="0">Bilanzdaten!$A$1:$K$28</definedName>
    <definedName name="_xlnm.Print_Area" localSheetId="1">GuV_Daten!$A$1:$E$52</definedName>
    <definedName name="_xlnm.Print_Area" localSheetId="2">Kennziffern!$A$1:$I$28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17" l="1"/>
  <c r="D38" i="16"/>
  <c r="D38" i="18"/>
  <c r="D38" i="15"/>
  <c r="D31" i="14"/>
  <c r="D31" i="13"/>
  <c r="D31" i="7"/>
  <c r="F31" i="7"/>
  <c r="D31" i="8"/>
  <c r="D31" i="9"/>
  <c r="D31" i="3"/>
  <c r="D28" i="5"/>
  <c r="E49" i="4"/>
  <c r="E50" i="4"/>
  <c r="E51" i="4"/>
  <c r="E48" i="4"/>
  <c r="E45" i="4"/>
  <c r="E42" i="4"/>
  <c r="E43" i="4"/>
  <c r="E41" i="4"/>
  <c r="E39" i="4"/>
  <c r="E37" i="4"/>
  <c r="E34" i="4"/>
  <c r="E21" i="4"/>
  <c r="E24" i="4"/>
  <c r="E27" i="4"/>
  <c r="E30" i="4"/>
  <c r="E32" i="4"/>
  <c r="E13" i="4"/>
  <c r="E14" i="4"/>
  <c r="E12" i="4"/>
  <c r="E10" i="4"/>
  <c r="E9" i="4"/>
  <c r="E8" i="4"/>
  <c r="C49" i="4"/>
  <c r="C50" i="4"/>
  <c r="C51" i="4"/>
  <c r="C48" i="4"/>
  <c r="C45" i="4"/>
  <c r="C42" i="4"/>
  <c r="C43" i="4"/>
  <c r="C41" i="4"/>
  <c r="C39" i="4"/>
  <c r="C37" i="4"/>
  <c r="C21" i="4"/>
  <c r="C24" i="4"/>
  <c r="C27" i="4"/>
  <c r="C30" i="4"/>
  <c r="C32" i="4"/>
  <c r="C14" i="4"/>
  <c r="C13" i="4"/>
  <c r="C12" i="4"/>
  <c r="C10" i="4"/>
  <c r="C9" i="4"/>
  <c r="K21" i="6"/>
  <c r="K22" i="6"/>
  <c r="K23" i="6"/>
  <c r="K24" i="6"/>
  <c r="K25" i="6"/>
  <c r="K26" i="6"/>
  <c r="K27" i="6"/>
  <c r="K20" i="6"/>
  <c r="K11" i="6"/>
  <c r="K12" i="6"/>
  <c r="K13" i="6"/>
  <c r="K14" i="6"/>
  <c r="K15" i="6"/>
  <c r="K16" i="6"/>
  <c r="K17" i="6"/>
  <c r="K18" i="6"/>
  <c r="K10" i="6"/>
  <c r="I21" i="6"/>
  <c r="I22" i="6"/>
  <c r="I23" i="6"/>
  <c r="I24" i="6"/>
  <c r="I25" i="6"/>
  <c r="I26" i="6"/>
  <c r="I27" i="6"/>
  <c r="I20" i="6"/>
  <c r="I11" i="6"/>
  <c r="I12" i="6"/>
  <c r="I13" i="6"/>
  <c r="I14" i="6"/>
  <c r="I15" i="6"/>
  <c r="I16" i="6"/>
  <c r="I17" i="6"/>
  <c r="I18" i="6"/>
  <c r="I10" i="6"/>
  <c r="E21" i="6"/>
  <c r="E22" i="6"/>
  <c r="E23" i="6"/>
  <c r="E24" i="6"/>
  <c r="E25" i="6"/>
  <c r="E26" i="6"/>
  <c r="E27" i="6"/>
  <c r="E15" i="6"/>
  <c r="E16" i="6"/>
  <c r="E17" i="6"/>
  <c r="E18" i="6"/>
  <c r="E11" i="6"/>
  <c r="E12" i="6"/>
  <c r="C21" i="6"/>
  <c r="C22" i="6"/>
  <c r="C23" i="6"/>
  <c r="C24" i="6"/>
  <c r="C25" i="6"/>
  <c r="C26" i="6"/>
  <c r="C27" i="6"/>
  <c r="C15" i="6"/>
  <c r="C16" i="6"/>
  <c r="C17" i="6"/>
  <c r="C18" i="6"/>
  <c r="C11" i="6"/>
  <c r="C12" i="6"/>
  <c r="G4" i="1"/>
  <c r="E4" i="1"/>
  <c r="C23" i="5"/>
  <c r="C33" i="17" s="1"/>
  <c r="E23" i="5"/>
  <c r="E33" i="17" s="1"/>
  <c r="E35" i="18"/>
  <c r="E38" i="18" s="1"/>
  <c r="E36" i="15"/>
  <c r="E35" i="15"/>
  <c r="E38" i="15" s="1"/>
  <c r="E26" i="14"/>
  <c r="E28" i="14"/>
  <c r="E31" i="14" s="1"/>
  <c r="E28" i="13"/>
  <c r="E31" i="13" s="1"/>
  <c r="E26" i="7"/>
  <c r="E29" i="7"/>
  <c r="E29" i="8"/>
  <c r="E28" i="8"/>
  <c r="E31" i="8" s="1"/>
  <c r="E26" i="9"/>
  <c r="E29" i="9"/>
  <c r="E28" i="9"/>
  <c r="E31" i="9" s="1"/>
  <c r="H11" i="1" s="1"/>
  <c r="C28" i="9"/>
  <c r="C31" i="9" s="1"/>
  <c r="E26" i="3"/>
  <c r="E26" i="5"/>
  <c r="J5" i="6"/>
  <c r="H5" i="6"/>
  <c r="D3" i="4"/>
  <c r="B3" i="4"/>
  <c r="B9" i="6"/>
  <c r="C35" i="16" s="1"/>
  <c r="C38" i="16" s="1"/>
  <c r="C35" i="18"/>
  <c r="C38" i="18" s="1"/>
  <c r="C28" i="14"/>
  <c r="C31" i="14" s="1"/>
  <c r="C28" i="13"/>
  <c r="C31" i="13" s="1"/>
  <c r="C29" i="7"/>
  <c r="D28" i="8"/>
  <c r="D29" i="8"/>
  <c r="C29" i="9"/>
  <c r="C26" i="5"/>
  <c r="D36" i="4"/>
  <c r="D7" i="4"/>
  <c r="E35" i="4" s="1"/>
  <c r="D11" i="4"/>
  <c r="E11" i="4" s="1"/>
  <c r="D17" i="4"/>
  <c r="J9" i="6"/>
  <c r="J19" i="6"/>
  <c r="E36" i="18" s="1"/>
  <c r="H9" i="6"/>
  <c r="I9" i="6" s="1"/>
  <c r="H19" i="6"/>
  <c r="I19" i="6" s="1"/>
  <c r="B13" i="6"/>
  <c r="C36" i="16" s="1"/>
  <c r="B19" i="6"/>
  <c r="D9" i="6"/>
  <c r="E35" i="16" s="1"/>
  <c r="E38" i="16" s="1"/>
  <c r="D13" i="6"/>
  <c r="E36" i="16" s="1"/>
  <c r="D19" i="6"/>
  <c r="C36" i="15"/>
  <c r="C35" i="15"/>
  <c r="C38" i="15" s="1"/>
  <c r="E19" i="1" s="1"/>
  <c r="B36" i="4"/>
  <c r="C36" i="4" s="1"/>
  <c r="B7" i="4"/>
  <c r="C46" i="4" s="1"/>
  <c r="B11" i="4"/>
  <c r="C11" i="4" s="1"/>
  <c r="B17" i="4"/>
  <c r="C29" i="14"/>
  <c r="H28" i="6"/>
  <c r="I28" i="6" s="1"/>
  <c r="E29" i="13" l="1"/>
  <c r="C36" i="18"/>
  <c r="J28" i="6"/>
  <c r="K28" i="6" s="1"/>
  <c r="C29" i="13"/>
  <c r="B28" i="6"/>
  <c r="C28" i="6" s="1"/>
  <c r="E29" i="14"/>
  <c r="E26" i="8"/>
  <c r="E33" i="15"/>
  <c r="K19" i="6"/>
  <c r="E23" i="1"/>
  <c r="C33" i="18"/>
  <c r="E21" i="1"/>
  <c r="C26" i="3"/>
  <c r="D26" i="8"/>
  <c r="C33" i="16"/>
  <c r="B33" i="4"/>
  <c r="C33" i="4" s="1"/>
  <c r="D33" i="4"/>
  <c r="E33" i="4" s="1"/>
  <c r="C33" i="15"/>
  <c r="C17" i="4"/>
  <c r="K9" i="6"/>
  <c r="E17" i="1"/>
  <c r="D15" i="4"/>
  <c r="E15" i="4" s="1"/>
  <c r="C26" i="7"/>
  <c r="H21" i="1"/>
  <c r="C26" i="9"/>
  <c r="C26" i="14"/>
  <c r="C36" i="17"/>
  <c r="C35" i="17"/>
  <c r="C38" i="17" s="1"/>
  <c r="E27" i="1" s="1"/>
  <c r="B15" i="4"/>
  <c r="C15" i="4" s="1"/>
  <c r="H23" i="1"/>
  <c r="E11" i="1"/>
  <c r="H13" i="1"/>
  <c r="C26" i="13"/>
  <c r="H19" i="1"/>
  <c r="C8" i="4"/>
  <c r="D38" i="4"/>
  <c r="E38" i="4" s="1"/>
  <c r="E18" i="4"/>
  <c r="E31" i="4"/>
  <c r="E29" i="4"/>
  <c r="E25" i="4"/>
  <c r="E23" i="4"/>
  <c r="E19" i="4"/>
  <c r="E36" i="4"/>
  <c r="E46" i="4"/>
  <c r="E17" i="4"/>
  <c r="E28" i="4"/>
  <c r="E26" i="4"/>
  <c r="E22" i="4"/>
  <c r="E20" i="4"/>
  <c r="C28" i="4"/>
  <c r="C26" i="4"/>
  <c r="C22" i="4"/>
  <c r="C20" i="4"/>
  <c r="C35" i="4"/>
  <c r="C18" i="4"/>
  <c r="C31" i="4"/>
  <c r="C29" i="4"/>
  <c r="C25" i="4"/>
  <c r="C23" i="4"/>
  <c r="C19" i="4"/>
  <c r="C34" i="4"/>
  <c r="E26" i="13"/>
  <c r="E33" i="18"/>
  <c r="E33" i="16"/>
  <c r="C19" i="6"/>
  <c r="E29" i="3"/>
  <c r="E36" i="17"/>
  <c r="D28" i="6"/>
  <c r="E20" i="6" s="1"/>
  <c r="E13" i="1"/>
  <c r="C20" i="6"/>
  <c r="C14" i="6"/>
  <c r="C13" i="6"/>
  <c r="C9" i="6"/>
  <c r="C10" i="6"/>
  <c r="E28" i="3"/>
  <c r="H25" i="1"/>
  <c r="E28" i="7"/>
  <c r="C28" i="3"/>
  <c r="C31" i="3" s="1"/>
  <c r="C28" i="7"/>
  <c r="E25" i="1"/>
  <c r="H17" i="1"/>
  <c r="E35" i="17"/>
  <c r="C29" i="3"/>
  <c r="B38" i="4" l="1"/>
  <c r="C38" i="4" s="1"/>
  <c r="E38" i="17"/>
  <c r="H27" i="1" s="1"/>
  <c r="E31" i="7"/>
  <c r="H15" i="1" s="1"/>
  <c r="C31" i="7"/>
  <c r="E15" i="1" s="1"/>
  <c r="E31" i="3"/>
  <c r="H9" i="1" s="1"/>
  <c r="B40" i="4"/>
  <c r="C40" i="4" s="1"/>
  <c r="E25" i="5"/>
  <c r="D40" i="4"/>
  <c r="C25" i="5"/>
  <c r="B44" i="4"/>
  <c r="C44" i="4" s="1"/>
  <c r="E9" i="1"/>
  <c r="E9" i="6"/>
  <c r="E10" i="6"/>
  <c r="E13" i="6"/>
  <c r="E19" i="6"/>
  <c r="E28" i="6"/>
  <c r="E14" i="6"/>
  <c r="E28" i="5" l="1"/>
  <c r="H7" i="1" s="1"/>
  <c r="C28" i="5"/>
  <c r="E7" i="1" s="1"/>
  <c r="D44" i="4"/>
  <c r="E40" i="4"/>
  <c r="B47" i="4"/>
  <c r="C47" i="4" s="1"/>
  <c r="D47" i="4" l="1"/>
  <c r="E44" i="4"/>
  <c r="B52" i="4"/>
  <c r="C52" i="4" s="1"/>
  <c r="E47" i="4" l="1"/>
  <c r="D52" i="4"/>
  <c r="E52" i="4" s="1"/>
</calcChain>
</file>

<file path=xl/sharedStrings.xml><?xml version="1.0" encoding="utf-8"?>
<sst xmlns="http://schemas.openxmlformats.org/spreadsheetml/2006/main" count="201" uniqueCount="115">
  <si>
    <t>GuV</t>
  </si>
  <si>
    <t>%</t>
  </si>
  <si>
    <t>Einnahmen</t>
  </si>
  <si>
    <t>Umsatz (Netto)</t>
  </si>
  <si>
    <t>Unfertige/Fertige Erzeugnisse</t>
  </si>
  <si>
    <t>Sonstige Erträge</t>
  </si>
  <si>
    <t>Ausgaben</t>
  </si>
  <si>
    <t>Waren-/Materialeinsatz</t>
  </si>
  <si>
    <t>Bezogene Leistungen</t>
  </si>
  <si>
    <t>(Skonto)</t>
  </si>
  <si>
    <t>Rohertrag</t>
  </si>
  <si>
    <t>Ordentlicher Aufwand</t>
  </si>
  <si>
    <t>Personalaufwand</t>
  </si>
  <si>
    <t>Soziale Abgaben</t>
  </si>
  <si>
    <t>Planmäßige Abschreibungen</t>
  </si>
  <si>
    <t>Miet- und Leasingaufwand</t>
  </si>
  <si>
    <t>Raumkosten</t>
  </si>
  <si>
    <t>Versicherungen</t>
  </si>
  <si>
    <t>Kosten der Warenabgabe</t>
  </si>
  <si>
    <t>KFZ-Aufwand</t>
  </si>
  <si>
    <t>Werbeaufwand/Reiesekosten</t>
  </si>
  <si>
    <t>Vertriebsaufwand</t>
  </si>
  <si>
    <t>Fremdreparaturen, Instandhaltung</t>
  </si>
  <si>
    <t>Fremdarbeiten</t>
  </si>
  <si>
    <t>Gewährleistungen</t>
  </si>
  <si>
    <t>Sonstiger Aufwand</t>
  </si>
  <si>
    <t>PWB</t>
  </si>
  <si>
    <t>Teil-Betriebsergebnis</t>
  </si>
  <si>
    <t>+ Zinserträge</t>
  </si>
  <si>
    <t>- Zinsaufwand</t>
  </si>
  <si>
    <t>Zinsergebnis</t>
  </si>
  <si>
    <t>Sonstige laufende Erträge</t>
  </si>
  <si>
    <t>Betriebsergebnis</t>
  </si>
  <si>
    <t>+ Beteiligungsergebnis</t>
  </si>
  <si>
    <t>Betriebs- u. Beteiligungsergebnis</t>
  </si>
  <si>
    <t>+ Neutrale Erträge</t>
  </si>
  <si>
    <t>- Sonstiger Aufwand</t>
  </si>
  <si>
    <t>- a.o. Abschreibungen</t>
  </si>
  <si>
    <t>Neutrales Ergebnis</t>
  </si>
  <si>
    <t>- Leistungen an Gesellschafter</t>
  </si>
  <si>
    <t>- EE-Steuern</t>
  </si>
  <si>
    <t>Jahresergebnis</t>
  </si>
  <si>
    <t>- Privatentnahmen</t>
  </si>
  <si>
    <t>(davon für Steuern)</t>
  </si>
  <si>
    <t>Rücklagen</t>
  </si>
  <si>
    <t>+ Kapitaleinlagen</t>
  </si>
  <si>
    <t>Eigenkapitalveränderung</t>
  </si>
  <si>
    <t>Umsatzrendite</t>
  </si>
  <si>
    <t>Formel</t>
  </si>
  <si>
    <t>Interpretation</t>
  </si>
  <si>
    <t>Gewinn</t>
  </si>
  <si>
    <t>Umsatzerlöse</t>
  </si>
  <si>
    <t>Umsatz</t>
  </si>
  <si>
    <t>Ihre Unternehmensdaten</t>
  </si>
  <si>
    <t>Unternehmenskennziffern</t>
  </si>
  <si>
    <t>Umlaufquote</t>
  </si>
  <si>
    <t>Umlaufvermögen</t>
  </si>
  <si>
    <t>Gesamtvermögen</t>
  </si>
  <si>
    <t>Anlagevermögen</t>
  </si>
  <si>
    <t>(Sachanlagen)</t>
  </si>
  <si>
    <t>(Konzessionen)</t>
  </si>
  <si>
    <t>(Finanzanlagen)</t>
  </si>
  <si>
    <t>RHB</t>
  </si>
  <si>
    <t>Unfertige Erzeugnisse</t>
  </si>
  <si>
    <t>Fertige Erzeugnisse</t>
  </si>
  <si>
    <t>Geleistete Anzahlungen</t>
  </si>
  <si>
    <t>Erhaltene Anzahlungen</t>
  </si>
  <si>
    <t>Forderungen/Vermögen</t>
  </si>
  <si>
    <t>Kundenforderungen</t>
  </si>
  <si>
    <t>Forderungen verb. Untern.</t>
  </si>
  <si>
    <t>Sonstige Vermögensgegen.</t>
  </si>
  <si>
    <t>Kasse, Barvermögen</t>
  </si>
  <si>
    <t>Rechnungsabgrenzung</t>
  </si>
  <si>
    <t>Fehlbetrag</t>
  </si>
  <si>
    <t>Bilanzsumme</t>
  </si>
  <si>
    <t>Eigenkapital</t>
  </si>
  <si>
    <t>Kapitalrücklage</t>
  </si>
  <si>
    <t>Verlustvortrag</t>
  </si>
  <si>
    <t>Gewinnvortrag</t>
  </si>
  <si>
    <t>Jahresfehlbetrag</t>
  </si>
  <si>
    <t>Jahresüberschuss</t>
  </si>
  <si>
    <t>SoPo</t>
  </si>
  <si>
    <t>Sonstige Rückstellungen</t>
  </si>
  <si>
    <t>Rückstellungen</t>
  </si>
  <si>
    <t>Fremdkapital</t>
  </si>
  <si>
    <t>Anzahlungen</t>
  </si>
  <si>
    <t>Sonstige Verbindlichkeiten</t>
  </si>
  <si>
    <t xml:space="preserve">Verbl. Lieferungen, Leist. </t>
  </si>
  <si>
    <t>Bilanzdaten</t>
  </si>
  <si>
    <t>Aktiv</t>
  </si>
  <si>
    <t>Passiv</t>
  </si>
  <si>
    <t>Liquidität 1. Grades</t>
  </si>
  <si>
    <t>Flüssige Mittel</t>
  </si>
  <si>
    <t>Kurzfristiges FK</t>
  </si>
  <si>
    <t>Kurzf. FK</t>
  </si>
  <si>
    <t>Liquidität 2. Grades</t>
  </si>
  <si>
    <t>Forderungen + Flüssige Mittel</t>
  </si>
  <si>
    <t>Forder., Fl. Mittel</t>
  </si>
  <si>
    <t>Liquidität 3. Grades</t>
  </si>
  <si>
    <t>Kurzfr. + mittelfr. FK</t>
  </si>
  <si>
    <t>Kurzfr. Verbindlichkeiten</t>
  </si>
  <si>
    <t>Mittelfr. Verbindlichkeiten</t>
  </si>
  <si>
    <t>Langfristige Verbindlichkeiten</t>
  </si>
  <si>
    <t>Verb. gg. Gesellschafter</t>
  </si>
  <si>
    <t>Eigenkapitalquote</t>
  </si>
  <si>
    <t>Gesamtkapital</t>
  </si>
  <si>
    <t>Fremdkapitalquote</t>
  </si>
  <si>
    <t>Verschuldungsgrad</t>
  </si>
  <si>
    <t>Vermögensaufbau</t>
  </si>
  <si>
    <t>Anlagenintensität</t>
  </si>
  <si>
    <t>Gesamtkapitalrendite</t>
  </si>
  <si>
    <t>Gewinn + FK-Zinsen</t>
  </si>
  <si>
    <t>EUR</t>
  </si>
  <si>
    <t>WJ 2018</t>
  </si>
  <si>
    <t>WJ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</si>
</sst>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D_M_-;\-* #,##0\ _D_M_-;_-* &quot;-&quot;??\ _D_M_-;_-@_-"/>
    <numFmt numFmtId="166" formatCode="_-* #,##0.00\ _D_M_-;\-* #,##0.00\ _D_M_-;_-* &quot;-&quot;??\ _D_M_-;_-@_-"/>
    <numFmt numFmtId="167" formatCode="_-* #,##0\ _€_-;\-* #,##0\ _€_-;_-* &quot;-&quot;??\ _€_-;_-@_-"/>
  </numFmts>
  <fonts count="13" x14ac:knownFonts="1">
    <font>
      <sz val="10"/>
      <name val="Arial"/>
    </font>
    <font>
      <sz val="10"/>
      <name val="Arial"/>
    </font>
    <font>
      <b/>
      <sz val="10"/>
      <color indexed="17"/>
      <name val="Arial"/>
    </font>
    <font>
      <sz val="7.5"/>
      <name val="Arial"/>
      <family val="2"/>
    </font>
    <font>
      <b/>
      <sz val="12"/>
      <name val="Arial"/>
      <family val="2"/>
    </font>
    <font>
      <b/>
      <sz val="10"/>
      <name val="Arial"/>
      <family val="2"/>
    </font>
    <font>
      <b/>
      <sz val="9"/>
      <name val="Arial"/>
      <family val="2"/>
    </font>
    <font>
      <sz val="9"/>
      <name val="Arial"/>
      <family val="2"/>
    </font>
    <font>
      <sz val="8"/>
      <name val="Arial"/>
    </font>
    <font>
      <b/>
      <sz val="14"/>
      <name val="Arial"/>
      <family val="2"/>
    </font>
    <font>
      <b/>
      <sz val="10"/>
      <name val="Arial"/>
    </font>
    <font>
      <sz val="10"/>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2" borderId="1" xfId="0" applyFill="1" applyBorder="1" applyProtection="1">
      <protection hidden="1"/>
    </xf>
    <xf numFmtId="0" fontId="0" fillId="2" borderId="2" xfId="0" applyFill="1" applyBorder="1" applyAlignment="1" applyProtection="1">
      <alignment vertical="top"/>
      <protection hidden="1"/>
    </xf>
    <xf numFmtId="0" fontId="0" fillId="2" borderId="2" xfId="0" applyFill="1" applyBorder="1" applyProtection="1">
      <protection hidden="1"/>
    </xf>
    <xf numFmtId="0" fontId="0" fillId="2" borderId="3" xfId="0" applyFill="1" applyBorder="1" applyProtection="1">
      <protection hidden="1"/>
    </xf>
    <xf numFmtId="0" fontId="0" fillId="0" borderId="0" xfId="0" applyProtection="1">
      <protection hidden="1"/>
    </xf>
    <xf numFmtId="0" fontId="0" fillId="2" borderId="4" xfId="0" applyFill="1" applyBorder="1" applyProtection="1">
      <protection hidden="1"/>
    </xf>
    <xf numFmtId="0" fontId="0" fillId="2" borderId="5" xfId="0" applyFill="1" applyBorder="1" applyAlignment="1" applyProtection="1">
      <alignment vertical="top"/>
      <protection hidden="1"/>
    </xf>
    <xf numFmtId="0" fontId="0" fillId="2" borderId="5" xfId="0" applyFill="1" applyBorder="1" applyProtection="1">
      <protection hidden="1"/>
    </xf>
    <xf numFmtId="0" fontId="0" fillId="2" borderId="6" xfId="0" applyFill="1" applyBorder="1" applyProtection="1">
      <protection hidden="1"/>
    </xf>
    <xf numFmtId="0" fontId="0" fillId="0" borderId="7" xfId="0" applyBorder="1" applyProtection="1">
      <protection hidden="1"/>
    </xf>
    <xf numFmtId="0" fontId="0" fillId="0" borderId="0" xfId="0" applyBorder="1" applyAlignment="1" applyProtection="1">
      <alignment vertical="top"/>
      <protection hidden="1"/>
    </xf>
    <xf numFmtId="0" fontId="0" fillId="0" borderId="0" xfId="0" applyBorder="1" applyProtection="1">
      <protection hidden="1"/>
    </xf>
    <xf numFmtId="0" fontId="0" fillId="0" borderId="8" xfId="0" applyBorder="1" applyProtection="1">
      <protection hidden="1"/>
    </xf>
    <xf numFmtId="0" fontId="5" fillId="0" borderId="0" xfId="0" applyFont="1" applyBorder="1" applyAlignment="1" applyProtection="1">
      <alignment vertical="top"/>
      <protection hidden="1"/>
    </xf>
    <xf numFmtId="0" fontId="0" fillId="0" borderId="5" xfId="0" applyBorder="1" applyAlignment="1" applyProtection="1">
      <alignment horizontal="center"/>
      <protection hidden="1"/>
    </xf>
    <xf numFmtId="0" fontId="0" fillId="0" borderId="0" xfId="0" applyBorder="1" applyAlignment="1" applyProtection="1">
      <alignment horizontal="center"/>
      <protection hidden="1"/>
    </xf>
    <xf numFmtId="0" fontId="10" fillId="0" borderId="0" xfId="0" applyFont="1" applyBorder="1" applyAlignment="1" applyProtection="1">
      <alignment vertical="top"/>
      <protection hidden="1"/>
    </xf>
    <xf numFmtId="0" fontId="0" fillId="0" borderId="4" xfId="0" applyBorder="1" applyProtection="1">
      <protection hidden="1"/>
    </xf>
    <xf numFmtId="0" fontId="0" fillId="0" borderId="5" xfId="0" applyBorder="1" applyAlignment="1" applyProtection="1">
      <alignment vertical="top"/>
      <protection hidden="1"/>
    </xf>
    <xf numFmtId="0" fontId="0" fillId="0" borderId="5" xfId="0" applyBorder="1" applyProtection="1">
      <protection hidden="1"/>
    </xf>
    <xf numFmtId="0" fontId="0" fillId="0" borderId="6" xfId="0" applyBorder="1" applyProtection="1">
      <protection hidden="1"/>
    </xf>
    <xf numFmtId="167" fontId="0" fillId="0" borderId="0" xfId="1" applyNumberFormat="1" applyFont="1" applyBorder="1" applyAlignment="1" applyProtection="1">
      <alignment vertical="top"/>
      <protection hidden="1"/>
    </xf>
    <xf numFmtId="10" fontId="5" fillId="0" borderId="0" xfId="2" applyNumberFormat="1" applyFont="1" applyBorder="1" applyProtection="1">
      <protection hidden="1"/>
    </xf>
    <xf numFmtId="0" fontId="0" fillId="0" borderId="0" xfId="0" applyAlignment="1" applyProtection="1">
      <alignment vertical="top"/>
      <protection hidden="1"/>
    </xf>
    <xf numFmtId="0" fontId="9" fillId="0" borderId="0"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9" xfId="0" applyBorder="1" applyProtection="1">
      <protection hidden="1"/>
    </xf>
    <xf numFmtId="0" fontId="0" fillId="2" borderId="7" xfId="0" applyFill="1" applyBorder="1" applyProtection="1">
      <protection hidden="1"/>
    </xf>
    <xf numFmtId="166" fontId="0" fillId="2" borderId="9" xfId="1" applyNumberFormat="1" applyFont="1" applyFill="1" applyBorder="1" applyProtection="1">
      <protection hidden="1"/>
    </xf>
    <xf numFmtId="166" fontId="0" fillId="2" borderId="9" xfId="0" applyNumberFormat="1" applyFill="1" applyBorder="1" applyProtection="1">
      <protection hidden="1"/>
    </xf>
    <xf numFmtId="2" fontId="0" fillId="2" borderId="9" xfId="0" applyNumberFormat="1" applyFill="1" applyBorder="1" applyProtection="1">
      <protection hidden="1"/>
    </xf>
    <xf numFmtId="166" fontId="0" fillId="0" borderId="9" xfId="0" applyNumberFormat="1" applyFill="1" applyBorder="1" applyProtection="1">
      <protection hidden="1"/>
    </xf>
    <xf numFmtId="2" fontId="0" fillId="0" borderId="9" xfId="0" applyNumberFormat="1" applyFill="1" applyBorder="1" applyProtection="1">
      <protection hidden="1"/>
    </xf>
    <xf numFmtId="0" fontId="0" fillId="0" borderId="7" xfId="0" applyFill="1" applyBorder="1" applyProtection="1">
      <protection hidden="1"/>
    </xf>
    <xf numFmtId="0" fontId="11" fillId="0" borderId="7" xfId="0" applyFont="1" applyBorder="1" applyAlignment="1" applyProtection="1">
      <alignment vertical="center"/>
      <protection hidden="1"/>
    </xf>
    <xf numFmtId="166" fontId="0" fillId="2" borderId="10" xfId="1" applyNumberFormat="1" applyFont="1" applyFill="1" applyBorder="1" applyProtection="1">
      <protection hidden="1"/>
    </xf>
    <xf numFmtId="166" fontId="0" fillId="2" borderId="10" xfId="0" applyNumberFormat="1" applyFill="1" applyBorder="1" applyProtection="1">
      <protection hidden="1"/>
    </xf>
    <xf numFmtId="2" fontId="0" fillId="2" borderId="10" xfId="0" applyNumberFormat="1" applyFill="1" applyBorder="1" applyProtection="1">
      <protection hidden="1"/>
    </xf>
    <xf numFmtId="165" fontId="0" fillId="0" borderId="0" xfId="1" applyNumberFormat="1" applyFont="1" applyBorder="1" applyProtection="1">
      <protection hidden="1"/>
    </xf>
    <xf numFmtId="2" fontId="0" fillId="0" borderId="0" xfId="0" applyNumberFormat="1" applyFill="1" applyBorder="1" applyProtection="1">
      <protection hidden="1"/>
    </xf>
    <xf numFmtId="0" fontId="7" fillId="0" borderId="0" xfId="0" applyFont="1" applyProtection="1">
      <protection hidden="1"/>
    </xf>
    <xf numFmtId="0" fontId="7" fillId="0" borderId="0" xfId="0" applyFont="1" applyBorder="1" applyProtection="1">
      <protection hidden="1"/>
    </xf>
    <xf numFmtId="0" fontId="7" fillId="0" borderId="1" xfId="0" applyFont="1" applyBorder="1" applyProtection="1">
      <protection hidden="1"/>
    </xf>
    <xf numFmtId="0" fontId="7" fillId="0" borderId="7" xfId="0" applyFont="1" applyBorder="1" applyProtection="1">
      <protection hidden="1"/>
    </xf>
    <xf numFmtId="0" fontId="7" fillId="0" borderId="11" xfId="0" applyFont="1" applyBorder="1" applyAlignment="1" applyProtection="1">
      <alignment horizontal="center"/>
      <protection hidden="1"/>
    </xf>
    <xf numFmtId="0" fontId="7" fillId="0" borderId="9" xfId="0" applyFont="1" applyBorder="1" applyAlignment="1" applyProtection="1">
      <alignment horizontal="center"/>
      <protection hidden="1"/>
    </xf>
    <xf numFmtId="0" fontId="7" fillId="0" borderId="4" xfId="0" applyFont="1" applyBorder="1" applyProtection="1">
      <protection hidden="1"/>
    </xf>
    <xf numFmtId="0" fontId="7" fillId="0" borderId="10" xfId="0" applyFont="1" applyBorder="1" applyProtection="1">
      <protection hidden="1"/>
    </xf>
    <xf numFmtId="0" fontId="6" fillId="2" borderId="1" xfId="0" applyFont="1" applyFill="1" applyBorder="1" applyProtection="1">
      <protection hidden="1"/>
    </xf>
    <xf numFmtId="166" fontId="6" fillId="2" borderId="11" xfId="1" applyNumberFormat="1" applyFont="1" applyFill="1" applyBorder="1" applyProtection="1">
      <protection hidden="1"/>
    </xf>
    <xf numFmtId="164" fontId="6" fillId="2" borderId="11" xfId="1" applyFont="1" applyFill="1" applyBorder="1" applyProtection="1">
      <protection hidden="1"/>
    </xf>
    <xf numFmtId="166" fontId="7" fillId="0" borderId="9" xfId="1" applyNumberFormat="1" applyFont="1" applyBorder="1" applyProtection="1">
      <protection hidden="1"/>
    </xf>
    <xf numFmtId="164" fontId="7" fillId="0" borderId="9" xfId="1" applyFont="1" applyFill="1" applyBorder="1" applyProtection="1">
      <protection hidden="1"/>
    </xf>
    <xf numFmtId="164" fontId="7" fillId="0" borderId="10" xfId="1" applyFont="1" applyFill="1" applyBorder="1" applyProtection="1">
      <protection hidden="1"/>
    </xf>
    <xf numFmtId="0" fontId="6" fillId="2" borderId="4" xfId="0" applyFont="1" applyFill="1" applyBorder="1" applyProtection="1">
      <protection hidden="1"/>
    </xf>
    <xf numFmtId="166" fontId="6" fillId="2" borderId="10" xfId="1" applyNumberFormat="1" applyFont="1" applyFill="1" applyBorder="1" applyProtection="1">
      <protection hidden="1"/>
    </xf>
    <xf numFmtId="164" fontId="7" fillId="2" borderId="10" xfId="1" applyFont="1" applyFill="1" applyBorder="1" applyProtection="1">
      <protection hidden="1"/>
    </xf>
    <xf numFmtId="0" fontId="6" fillId="2" borderId="7" xfId="0" applyFont="1" applyFill="1" applyBorder="1" applyProtection="1">
      <protection hidden="1"/>
    </xf>
    <xf numFmtId="166" fontId="6" fillId="2" borderId="9" xfId="1" applyNumberFormat="1" applyFont="1" applyFill="1" applyBorder="1" applyProtection="1">
      <protection hidden="1"/>
    </xf>
    <xf numFmtId="164" fontId="7" fillId="2" borderId="9" xfId="1" applyFont="1" applyFill="1" applyBorder="1" applyProtection="1">
      <protection hidden="1"/>
    </xf>
    <xf numFmtId="0" fontId="7" fillId="0" borderId="7" xfId="0" applyFont="1" applyFill="1" applyBorder="1" applyProtection="1">
      <protection hidden="1"/>
    </xf>
    <xf numFmtId="49" fontId="7" fillId="0" borderId="7" xfId="0" applyNumberFormat="1" applyFont="1" applyBorder="1" applyProtection="1">
      <protection hidden="1"/>
    </xf>
    <xf numFmtId="164" fontId="7" fillId="0" borderId="11" xfId="1" applyFont="1" applyFill="1" applyBorder="1" applyProtection="1">
      <protection hidden="1"/>
    </xf>
    <xf numFmtId="49" fontId="6" fillId="2" borderId="7" xfId="0" applyNumberFormat="1" applyFont="1" applyFill="1" applyBorder="1" applyProtection="1">
      <protection hidden="1"/>
    </xf>
    <xf numFmtId="49" fontId="6" fillId="2" borderId="4" xfId="0" applyNumberFormat="1" applyFont="1" applyFill="1" applyBorder="1" applyProtection="1">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10" fontId="4" fillId="0" borderId="0" xfId="0" applyNumberFormat="1" applyFont="1" applyBorder="1" applyProtection="1">
      <protection hidden="1"/>
    </xf>
    <xf numFmtId="10" fontId="4" fillId="0" borderId="8" xfId="0" applyNumberFormat="1" applyFont="1" applyBorder="1" applyProtection="1">
      <protection hidden="1"/>
    </xf>
    <xf numFmtId="0" fontId="2" fillId="0" borderId="7" xfId="0" applyFont="1" applyBorder="1" applyProtection="1">
      <protection hidden="1"/>
    </xf>
    <xf numFmtId="0" fontId="3" fillId="0" borderId="7" xfId="0" applyFont="1" applyBorder="1" applyProtection="1">
      <protection hidden="1"/>
    </xf>
    <xf numFmtId="0" fontId="12" fillId="0" borderId="0" xfId="0" applyFont="1" applyBorder="1" applyProtection="1">
      <protection hidden="1"/>
    </xf>
    <xf numFmtId="0" fontId="12" fillId="0" borderId="8" xfId="0" applyFont="1" applyBorder="1" applyProtection="1">
      <protection hidden="1"/>
    </xf>
    <xf numFmtId="10" fontId="4" fillId="0" borderId="0" xfId="2" applyNumberFormat="1" applyFont="1" applyBorder="1" applyProtection="1">
      <protection hidden="1"/>
    </xf>
    <xf numFmtId="0" fontId="5" fillId="0" borderId="0" xfId="0" applyFont="1" applyBorder="1" applyAlignment="1" applyProtection="1">
      <alignment horizontal="right"/>
      <protection hidden="1"/>
    </xf>
    <xf numFmtId="0" fontId="4" fillId="0" borderId="13" xfId="0" applyFont="1" applyBorder="1" applyAlignment="1" applyProtection="1">
      <protection hidden="1"/>
    </xf>
    <xf numFmtId="10" fontId="4" fillId="0" borderId="8" xfId="2" applyNumberFormat="1" applyFont="1" applyBorder="1" applyProtection="1">
      <protection hidden="1"/>
    </xf>
    <xf numFmtId="0" fontId="4" fillId="0" borderId="8" xfId="0" applyFont="1" applyBorder="1" applyProtection="1">
      <protection hidden="1"/>
    </xf>
    <xf numFmtId="9" fontId="0" fillId="0" borderId="8" xfId="2" applyFont="1" applyBorder="1" applyProtection="1">
      <protection hidden="1"/>
    </xf>
    <xf numFmtId="0" fontId="4" fillId="0" borderId="0" xfId="0" applyFont="1" applyBorder="1" applyProtection="1">
      <protection hidden="1"/>
    </xf>
    <xf numFmtId="10" fontId="4" fillId="0" borderId="7" xfId="0" applyNumberFormat="1" applyFont="1" applyBorder="1" applyProtection="1">
      <protection hidden="1"/>
    </xf>
    <xf numFmtId="0" fontId="12" fillId="0" borderId="7" xfId="0" applyFont="1" applyBorder="1" applyProtection="1">
      <protection hidden="1"/>
    </xf>
    <xf numFmtId="10" fontId="4" fillId="0" borderId="7" xfId="2" applyNumberFormat="1" applyFont="1" applyBorder="1" applyProtection="1">
      <protection hidden="1"/>
    </xf>
    <xf numFmtId="9" fontId="0" fillId="2" borderId="3" xfId="2" applyFont="1" applyFill="1" applyBorder="1" applyProtection="1">
      <protection hidden="1"/>
    </xf>
    <xf numFmtId="9" fontId="0" fillId="2" borderId="6" xfId="2" applyFont="1" applyFill="1" applyBorder="1" applyProtection="1">
      <protection hidden="1"/>
    </xf>
    <xf numFmtId="0" fontId="3" fillId="0" borderId="0" xfId="0" applyFont="1" applyProtection="1">
      <protection hidden="1"/>
    </xf>
    <xf numFmtId="9" fontId="0" fillId="0" borderId="6" xfId="2" applyFont="1" applyBorder="1" applyProtection="1">
      <protection hidden="1"/>
    </xf>
    <xf numFmtId="9" fontId="0" fillId="0" borderId="0" xfId="2" applyFont="1" applyProtection="1">
      <protection hidden="1"/>
    </xf>
    <xf numFmtId="9" fontId="5" fillId="0" borderId="0" xfId="2" applyFont="1" applyBorder="1" applyAlignment="1" applyProtection="1">
      <alignment horizontal="right"/>
      <protection hidden="1"/>
    </xf>
    <xf numFmtId="9" fontId="1" fillId="2" borderId="3" xfId="2" applyFill="1" applyBorder="1" applyProtection="1">
      <protection hidden="1"/>
    </xf>
    <xf numFmtId="9" fontId="1" fillId="2" borderId="6" xfId="2" applyFill="1" applyBorder="1" applyProtection="1">
      <protection hidden="1"/>
    </xf>
    <xf numFmtId="9" fontId="1" fillId="0" borderId="8" xfId="2" applyBorder="1" applyProtection="1">
      <protection hidden="1"/>
    </xf>
    <xf numFmtId="9" fontId="1" fillId="0" borderId="6" xfId="2" applyBorder="1" applyProtection="1">
      <protection hidden="1"/>
    </xf>
    <xf numFmtId="167" fontId="1" fillId="0" borderId="0" xfId="1" applyNumberFormat="1" applyBorder="1" applyAlignment="1" applyProtection="1">
      <alignment vertical="top"/>
      <protection hidden="1"/>
    </xf>
    <xf numFmtId="9" fontId="1" fillId="0" borderId="0" xfId="2" applyProtection="1">
      <protection hidden="1"/>
    </xf>
    <xf numFmtId="166" fontId="0" fillId="3" borderId="9" xfId="1" applyNumberFormat="1" applyFont="1" applyFill="1" applyBorder="1" applyProtection="1">
      <protection locked="0" hidden="1"/>
    </xf>
    <xf numFmtId="166" fontId="11" fillId="3" borderId="9" xfId="1" applyNumberFormat="1" applyFont="1" applyFill="1" applyBorder="1" applyAlignment="1" applyProtection="1">
      <alignment vertical="center"/>
      <protection locked="0" hidden="1"/>
    </xf>
    <xf numFmtId="166" fontId="7" fillId="3" borderId="9" xfId="1" applyNumberFormat="1" applyFont="1" applyFill="1" applyBorder="1" applyProtection="1">
      <protection locked="0" hidden="1"/>
    </xf>
    <xf numFmtId="166" fontId="7" fillId="3" borderId="7" xfId="1" applyNumberFormat="1" applyFont="1" applyFill="1" applyBorder="1" applyProtection="1">
      <protection locked="0" hidden="1"/>
    </xf>
    <xf numFmtId="0" fontId="9" fillId="0" borderId="1"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0" fillId="3" borderId="12" xfId="0" applyFill="1" applyBorder="1" applyAlignment="1" applyProtection="1">
      <alignment horizontal="center"/>
      <protection locked="0" hidden="1"/>
    </xf>
    <xf numFmtId="0" fontId="0" fillId="3" borderId="14" xfId="0" applyFill="1" applyBorder="1" applyAlignment="1" applyProtection="1">
      <alignment horizontal="center"/>
      <protection locked="0" hidden="1"/>
    </xf>
    <xf numFmtId="0" fontId="0" fillId="0" borderId="12" xfId="0" applyBorder="1" applyAlignment="1" applyProtection="1">
      <alignment horizontal="center"/>
      <protection hidden="1"/>
    </xf>
    <xf numFmtId="0" fontId="0" fillId="0" borderId="14" xfId="0" applyBorder="1" applyAlignment="1" applyProtection="1">
      <alignment horizontal="center"/>
      <protection hidden="1"/>
    </xf>
    <xf numFmtId="0" fontId="7" fillId="0" borderId="12" xfId="0" applyFont="1" applyBorder="1" applyAlignment="1" applyProtection="1">
      <alignment horizontal="center"/>
      <protection hidden="1"/>
    </xf>
    <xf numFmtId="0" fontId="7" fillId="0" borderId="14"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9" fillId="2" borderId="7" xfId="0" applyFont="1" applyFill="1" applyBorder="1" applyAlignment="1" applyProtection="1">
      <alignment horizontal="center" vertical="top"/>
      <protection hidden="1"/>
    </xf>
    <xf numFmtId="0" fontId="9" fillId="2" borderId="0" xfId="0" applyFont="1" applyFill="1" applyBorder="1" applyAlignment="1" applyProtection="1">
      <alignment horizontal="center" vertical="top"/>
      <protection hidden="1"/>
    </xf>
    <xf numFmtId="0" fontId="9" fillId="2" borderId="8" xfId="0" applyFont="1" applyFill="1" applyBorder="1" applyAlignment="1" applyProtection="1">
      <alignment horizontal="center" vertical="top"/>
      <protection hidden="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Kennziffern!A1"/><Relationship Id="rId2" Type="http://schemas.openxmlformats.org/officeDocument/2006/relationships/hyperlink" Target="#GuV_Daten!A1"/><Relationship Id="rId1" Type="http://schemas.openxmlformats.org/officeDocument/2006/relationships/hyperlink" Target="#Bilanzdaten!Druckbereich"/></Relationships>
</file>

<file path=xl/drawings/_rels/drawing10.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1.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2.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3.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14.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2.xml.rels><?xml version="1.0" encoding="UTF-8" standalone="yes"?>
<Relationships xmlns="http://schemas.openxmlformats.org/package/2006/relationships"><Relationship Id="rId2" Type="http://schemas.openxmlformats.org/officeDocument/2006/relationships/hyperlink" Target="#Kennziffern!A1"/><Relationship Id="rId1" Type="http://schemas.openxmlformats.org/officeDocument/2006/relationships/hyperlink" Target="#Bilanzdaten!A1"/></Relationships>
</file>

<file path=xl/drawings/_rels/drawing3.xml.rels><?xml version="1.0" encoding="UTF-8" standalone="yes"?>
<Relationships xmlns="http://schemas.openxmlformats.org/package/2006/relationships"><Relationship Id="rId8" Type="http://schemas.openxmlformats.org/officeDocument/2006/relationships/hyperlink" Target="#'10'!A1"/><Relationship Id="rId13" Type="http://schemas.openxmlformats.org/officeDocument/2006/relationships/hyperlink" Target="#GuV_Daten!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Bilanzdaten!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8'!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11'!A1"/></Relationships>
</file>

<file path=xl/drawings/_rels/drawing4.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5.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6.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7.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8.xml.rels><?xml version="1.0" encoding="UTF-8" standalone="yes"?>
<Relationships xmlns="http://schemas.openxmlformats.org/package/2006/relationships"><Relationship Id="rId1" Type="http://schemas.openxmlformats.org/officeDocument/2006/relationships/hyperlink" Target="#Kennziffern!A1"/></Relationships>
</file>

<file path=xl/drawings/_rels/drawing9.xml.rels><?xml version="1.0" encoding="UTF-8" standalone="yes"?>
<Relationships xmlns="http://schemas.openxmlformats.org/package/2006/relationships"><Relationship Id="rId1" Type="http://schemas.openxmlformats.org/officeDocument/2006/relationships/hyperlink" Target="#Kennziffern!A1"/></Relationships>
</file>

<file path=xl/drawings/drawing1.xml><?xml version="1.0" encoding="utf-8"?>
<xdr:wsDr xmlns:xdr="http://schemas.openxmlformats.org/drawingml/2006/spreadsheetDrawing" xmlns:a="http://schemas.openxmlformats.org/drawingml/2006/main">
  <xdr:twoCellAnchor>
    <xdr:from>
      <xdr:col>6</xdr:col>
      <xdr:colOff>600075</xdr:colOff>
      <xdr:row>29</xdr:row>
      <xdr:rowOff>0</xdr:rowOff>
    </xdr:from>
    <xdr:to>
      <xdr:col>7</xdr:col>
      <xdr:colOff>333375</xdr:colOff>
      <xdr:row>30</xdr:row>
      <xdr:rowOff>38100</xdr:rowOff>
    </xdr:to>
    <xdr:sp macro="[0]!Makro1" textlink="">
      <xdr:nvSpPr>
        <xdr:cNvPr id="15361" name="Text Box 1">
          <a:hlinkClick xmlns:r="http://schemas.openxmlformats.org/officeDocument/2006/relationships" r:id="rId1"/>
          <a:extLst>
            <a:ext uri="{FF2B5EF4-FFF2-40B4-BE49-F238E27FC236}">
              <a16:creationId xmlns:a16="http://schemas.microsoft.com/office/drawing/2014/main" id="{00000000-0008-0000-0000-0000013C0000}"/>
            </a:ext>
          </a:extLst>
        </xdr:cNvPr>
        <xdr:cNvSpPr txBox="1">
          <a:spLocks noChangeArrowheads="1"/>
        </xdr:cNvSpPr>
      </xdr:nvSpPr>
      <xdr:spPr bwMode="auto">
        <a:xfrm>
          <a:off x="6810375" y="4895850"/>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2</xdr:col>
      <xdr:colOff>723900</xdr:colOff>
      <xdr:row>29</xdr:row>
      <xdr:rowOff>0</xdr:rowOff>
    </xdr:from>
    <xdr:to>
      <xdr:col>3</xdr:col>
      <xdr:colOff>1304925</xdr:colOff>
      <xdr:row>30</xdr:row>
      <xdr:rowOff>38100</xdr:rowOff>
    </xdr:to>
    <xdr:sp macro="" textlink="">
      <xdr:nvSpPr>
        <xdr:cNvPr id="15362" name="Text Box 2">
          <a:hlinkClick xmlns:r="http://schemas.openxmlformats.org/officeDocument/2006/relationships" r:id="rId2"/>
          <a:extLst>
            <a:ext uri="{FF2B5EF4-FFF2-40B4-BE49-F238E27FC236}">
              <a16:creationId xmlns:a16="http://schemas.microsoft.com/office/drawing/2014/main" id="{00000000-0008-0000-0000-0000023C0000}"/>
            </a:ext>
          </a:extLst>
        </xdr:cNvPr>
        <xdr:cNvSpPr txBox="1">
          <a:spLocks noChangeArrowheads="1"/>
        </xdr:cNvSpPr>
      </xdr:nvSpPr>
      <xdr:spPr bwMode="auto">
        <a:xfrm>
          <a:off x="3648075" y="48958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GuV</a:t>
          </a:r>
        </a:p>
        <a:p>
          <a:pPr algn="ctr" rtl="0">
            <a:lnSpc>
              <a:spcPts val="1000"/>
            </a:lnSpc>
            <a:defRPr sz="1000"/>
          </a:pPr>
          <a:endParaRPr lang="de-DE"/>
        </a:p>
      </xdr:txBody>
    </xdr:sp>
    <xdr:clientData/>
  </xdr:twoCellAnchor>
  <xdr:twoCellAnchor>
    <xdr:from>
      <xdr:col>4</xdr:col>
      <xdr:colOff>228600</xdr:colOff>
      <xdr:row>29</xdr:row>
      <xdr:rowOff>0</xdr:rowOff>
    </xdr:from>
    <xdr:to>
      <xdr:col>6</xdr:col>
      <xdr:colOff>323850</xdr:colOff>
      <xdr:row>30</xdr:row>
      <xdr:rowOff>38100</xdr:rowOff>
    </xdr:to>
    <xdr:sp macro="" textlink="">
      <xdr:nvSpPr>
        <xdr:cNvPr id="15363" name="Text Box 3">
          <a:hlinkClick xmlns:r="http://schemas.openxmlformats.org/officeDocument/2006/relationships" r:id="rId3"/>
          <a:extLst>
            <a:ext uri="{FF2B5EF4-FFF2-40B4-BE49-F238E27FC236}">
              <a16:creationId xmlns:a16="http://schemas.microsoft.com/office/drawing/2014/main" id="{00000000-0008-0000-0000-0000033C0000}"/>
            </a:ext>
          </a:extLst>
        </xdr:cNvPr>
        <xdr:cNvSpPr txBox="1">
          <a:spLocks noChangeArrowheads="1"/>
        </xdr:cNvSpPr>
      </xdr:nvSpPr>
      <xdr:spPr bwMode="auto">
        <a:xfrm>
          <a:off x="5210175" y="48958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Kennziffern</a:t>
          </a:r>
        </a:p>
        <a:p>
          <a:pPr algn="ctr" rtl="0">
            <a:lnSpc>
              <a:spcPts val="1000"/>
            </a:lnSpc>
            <a:defRPr sz="1000"/>
          </a:pPr>
          <a:endParaRPr lang="de-DE"/>
        </a:p>
      </xdr:txBody>
    </xdr:sp>
    <xdr:clientData/>
  </xdr:twoCellAnchor>
  <xdr:twoCellAnchor>
    <xdr:from>
      <xdr:col>0</xdr:col>
      <xdr:colOff>28575</xdr:colOff>
      <xdr:row>30</xdr:row>
      <xdr:rowOff>142875</xdr:rowOff>
    </xdr:from>
    <xdr:to>
      <xdr:col>5</xdr:col>
      <xdr:colOff>19050</xdr:colOff>
      <xdr:row>33</xdr:row>
      <xdr:rowOff>47625</xdr:rowOff>
    </xdr:to>
    <xdr:sp macro="" textlink="">
      <xdr:nvSpPr>
        <xdr:cNvPr id="15364" name="Text Box 4">
          <a:extLst>
            <a:ext uri="{FF2B5EF4-FFF2-40B4-BE49-F238E27FC236}">
              <a16:creationId xmlns:a16="http://schemas.microsoft.com/office/drawing/2014/main" id="{00000000-0008-0000-0000-0000043C0000}"/>
            </a:ext>
          </a:extLst>
        </xdr:cNvPr>
        <xdr:cNvSpPr txBox="1">
          <a:spLocks noChangeArrowheads="1"/>
        </xdr:cNvSpPr>
      </xdr:nvSpPr>
      <xdr:spPr bwMode="auto">
        <a:xfrm>
          <a:off x="28575" y="5200650"/>
          <a:ext cx="5438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In den blau hinterlegten Felder können Sie Ihre Daten erfassen. Die Datenfelder der einzelnen Kennziffern werden automatisch berechnet und können nicht verändert werden.</a:t>
          </a:r>
          <a:endParaRPr lang="de-DE"/>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10241" name="Text Box 1">
          <a:extLst>
            <a:ext uri="{FF2B5EF4-FFF2-40B4-BE49-F238E27FC236}">
              <a16:creationId xmlns:a16="http://schemas.microsoft.com/office/drawing/2014/main" id="{00000000-0008-0000-0900-000001280000}"/>
            </a:ext>
          </a:extLst>
        </xdr:cNvPr>
        <xdr:cNvSpPr txBox="1">
          <a:spLocks noChangeArrowheads="1"/>
        </xdr:cNvSpPr>
      </xdr:nvSpPr>
      <xdr:spPr bwMode="auto">
        <a:xfrm>
          <a:off x="180975" y="1847850"/>
          <a:ext cx="37147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Fremdkapitalquote gibt an, wie hoch der Anteil des Fremdkapitals am Gesamtkapital ist.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0242" name="Text Box 2">
          <a:extLst>
            <a:ext uri="{FF2B5EF4-FFF2-40B4-BE49-F238E27FC236}">
              <a16:creationId xmlns:a16="http://schemas.microsoft.com/office/drawing/2014/main" id="{00000000-0008-0000-0900-00000228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Fremdkapitalquote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0243" name="Text Box 3">
          <a:extLst>
            <a:ext uri="{FF2B5EF4-FFF2-40B4-BE49-F238E27FC236}">
              <a16:creationId xmlns:a16="http://schemas.microsoft.com/office/drawing/2014/main" id="{00000000-0008-0000-0900-000003280000}"/>
            </a:ext>
          </a:extLst>
        </xdr:cNvPr>
        <xdr:cNvSpPr txBox="1">
          <a:spLocks noChangeArrowheads="1"/>
        </xdr:cNvSpPr>
      </xdr:nvSpPr>
      <xdr:spPr bwMode="auto">
        <a:xfrm>
          <a:off x="28670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10244" name="Text Box 4">
          <a:hlinkClick xmlns:r="http://schemas.openxmlformats.org/officeDocument/2006/relationships" r:id="rId1"/>
          <a:extLst>
            <a:ext uri="{FF2B5EF4-FFF2-40B4-BE49-F238E27FC236}">
              <a16:creationId xmlns:a16="http://schemas.microsoft.com/office/drawing/2014/main" id="{00000000-0008-0000-0900-000004280000}"/>
            </a:ext>
          </a:extLst>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10245" name="Text Box 5">
          <a:extLst>
            <a:ext uri="{FF2B5EF4-FFF2-40B4-BE49-F238E27FC236}">
              <a16:creationId xmlns:a16="http://schemas.microsoft.com/office/drawing/2014/main" id="{00000000-0008-0000-0900-000005280000}"/>
            </a:ext>
          </a:extLst>
        </xdr:cNvPr>
        <xdr:cNvSpPr txBox="1">
          <a:spLocks noChangeArrowheads="1"/>
        </xdr:cNvSpPr>
      </xdr:nvSpPr>
      <xdr:spPr bwMode="auto">
        <a:xfrm>
          <a:off x="2333625" y="5419725"/>
          <a:ext cx="14478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1265" name="Text Box 1">
          <a:extLst>
            <a:ext uri="{FF2B5EF4-FFF2-40B4-BE49-F238E27FC236}">
              <a16:creationId xmlns:a16="http://schemas.microsoft.com/office/drawing/2014/main" id="{00000000-0008-0000-0A00-0000012C0000}"/>
            </a:ext>
          </a:extLst>
        </xdr:cNvPr>
        <xdr:cNvSpPr txBox="1">
          <a:spLocks noChangeArrowheads="1"/>
        </xdr:cNvSpPr>
      </xdr:nvSpPr>
      <xdr:spPr bwMode="auto">
        <a:xfrm>
          <a:off x="180975" y="1666875"/>
          <a:ext cx="3705225"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Der Verschuldungsgrad eines Unternehmens berechnet sich aus dem Fremdkapital im Verhältnis zum Eigenkapital. Grundsätzlich gilt, je höher der Verschuldungsgrad eines Unternehmens umso abhängiger ist das Unternehmen von externen Gläubigern. Wird bei der Beurteilung des Verschuldungsgrades bzw. der Eigenkapitalquote eines Unternehmens der sogenannte Leverage-Effekt berücksichtigt, so zeigt sich, daß unter bestimmten Vorraussetzungen aus Rentabilitätsgründen ein höherer Verschuldungsgrad bzw. eine geringere Eigenkapitalquote positiv beurteilt werden können. Folglich dürfen die Kennzahlen Verschuldungsgrad und Eigenkapitalquote nie isoliert betrachtet werden, sondern sollten in Verbindung mit der Ertragslage der Unternehmung betrachtet werden. Generell läßt sich festhalten, daß einem höheren Ertragsrisiko durch einen höheren Eigenkapitalanteil Rechnung getragen werden sollte, da bei höherem Eigenkapitalanteil die finanzielle Stabilität eines Unternehmens größer ist.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1266" name="Text Box 2">
          <a:extLst>
            <a:ext uri="{FF2B5EF4-FFF2-40B4-BE49-F238E27FC236}">
              <a16:creationId xmlns:a16="http://schemas.microsoft.com/office/drawing/2014/main" id="{00000000-0008-0000-0A00-0000022C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Verschuldungsgrad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1267" name="Text Box 3">
          <a:extLst>
            <a:ext uri="{FF2B5EF4-FFF2-40B4-BE49-F238E27FC236}">
              <a16:creationId xmlns:a16="http://schemas.microsoft.com/office/drawing/2014/main" id="{00000000-0008-0000-0A00-0000032C0000}"/>
            </a:ext>
          </a:extLst>
        </xdr:cNvPr>
        <xdr:cNvSpPr txBox="1">
          <a:spLocks noChangeArrowheads="1"/>
        </xdr:cNvSpPr>
      </xdr:nvSpPr>
      <xdr:spPr bwMode="auto">
        <a:xfrm>
          <a:off x="2857500"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1268" name="Text Box 4">
          <a:hlinkClick xmlns:r="http://schemas.openxmlformats.org/officeDocument/2006/relationships" r:id="rId1"/>
          <a:extLst>
            <a:ext uri="{FF2B5EF4-FFF2-40B4-BE49-F238E27FC236}">
              <a16:creationId xmlns:a16="http://schemas.microsoft.com/office/drawing/2014/main" id="{00000000-0008-0000-0A00-0000042C0000}"/>
            </a:ext>
          </a:extLst>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1269" name="Text Box 5">
          <a:extLst>
            <a:ext uri="{FF2B5EF4-FFF2-40B4-BE49-F238E27FC236}">
              <a16:creationId xmlns:a16="http://schemas.microsoft.com/office/drawing/2014/main" id="{00000000-0008-0000-0A00-0000052C0000}"/>
            </a:ext>
          </a:extLst>
        </xdr:cNvPr>
        <xdr:cNvSpPr txBox="1">
          <a:spLocks noChangeArrowheads="1"/>
        </xdr:cNvSpPr>
      </xdr:nvSpPr>
      <xdr:spPr bwMode="auto">
        <a:xfrm>
          <a:off x="2333625" y="6553200"/>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4337" name="Text Box 1">
          <a:extLst>
            <a:ext uri="{FF2B5EF4-FFF2-40B4-BE49-F238E27FC236}">
              <a16:creationId xmlns:a16="http://schemas.microsoft.com/office/drawing/2014/main" id="{00000000-0008-0000-0B00-000001380000}"/>
            </a:ext>
          </a:extLst>
        </xdr:cNvPr>
        <xdr:cNvSpPr txBox="1">
          <a:spLocks noChangeArrowheads="1"/>
        </xdr:cNvSpPr>
      </xdr:nvSpPr>
      <xdr:spPr bwMode="auto">
        <a:xfrm>
          <a:off x="180975" y="1666875"/>
          <a:ext cx="3676650"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Gesamtkapitalrendite gibt an, welchen prozentualen Betrag (Rendite) das eingesetzte Gesamtkapital erwirtschaftet hat.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Fremdkapitalzinsen sind dem Gewinn hinzuzurechnen, da sie in der gleichen Periode erwirtschaftet worden sind aber als Aufwand den Gewinn schmälern. Die Gesamtkapitalrendite ist die gemeinsame Rendite der Eigen- und Fremdkapitalgeber. Der Fremdkapitalgeber erhält die Fremdkapitalzinsen als seinen Teil der Gesamtkapitalrendite (seine alleinige Fremdkapitalrendite = FK-Zins / FK). Die Gesamtkapitalrendite wird von verschiedenen Kennzahlensystemen als Spitzenkennzahl verwendet.</a:t>
          </a: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4338" name="Text Box 2">
          <a:extLst>
            <a:ext uri="{FF2B5EF4-FFF2-40B4-BE49-F238E27FC236}">
              <a16:creationId xmlns:a16="http://schemas.microsoft.com/office/drawing/2014/main" id="{00000000-0008-0000-0B00-00000238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Verschuldungsgrad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4339" name="Text Box 3">
          <a:extLst>
            <a:ext uri="{FF2B5EF4-FFF2-40B4-BE49-F238E27FC236}">
              <a16:creationId xmlns:a16="http://schemas.microsoft.com/office/drawing/2014/main" id="{00000000-0008-0000-0B00-000003380000}"/>
            </a:ext>
          </a:extLst>
        </xdr:cNvPr>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4340" name="Text Box 4">
          <a:hlinkClick xmlns:r="http://schemas.openxmlformats.org/officeDocument/2006/relationships" r:id="rId1"/>
          <a:extLst>
            <a:ext uri="{FF2B5EF4-FFF2-40B4-BE49-F238E27FC236}">
              <a16:creationId xmlns:a16="http://schemas.microsoft.com/office/drawing/2014/main" id="{00000000-0008-0000-0B00-000004380000}"/>
            </a:ext>
          </a:extLst>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4341" name="Text Box 5">
          <a:extLst>
            <a:ext uri="{FF2B5EF4-FFF2-40B4-BE49-F238E27FC236}">
              <a16:creationId xmlns:a16="http://schemas.microsoft.com/office/drawing/2014/main" id="{00000000-0008-0000-0B00-000005380000}"/>
            </a:ext>
          </a:extLst>
        </xdr:cNvPr>
        <xdr:cNvSpPr txBox="1">
          <a:spLocks noChangeArrowheads="1"/>
        </xdr:cNvSpPr>
      </xdr:nvSpPr>
      <xdr:spPr bwMode="auto">
        <a:xfrm>
          <a:off x="2333625" y="6553200"/>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2289" name="Text Box 1">
          <a:extLst>
            <a:ext uri="{FF2B5EF4-FFF2-40B4-BE49-F238E27FC236}">
              <a16:creationId xmlns:a16="http://schemas.microsoft.com/office/drawing/2014/main" id="{00000000-0008-0000-0C00-000001300000}"/>
            </a:ext>
          </a:extLst>
        </xdr:cNvPr>
        <xdr:cNvSpPr txBox="1">
          <a:spLocks noChangeArrowheads="1"/>
        </xdr:cNvSpPr>
      </xdr:nvSpPr>
      <xdr:spPr bwMode="auto">
        <a:xfrm>
          <a:off x="180975" y="1666875"/>
          <a:ext cx="3676650"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Konstitution gibt an, wie hoch der Anteil des Anlagevermögens - gemessen am Umlaufvermögen -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Konstitution in Höhe von 130% besagt, dass das Anlagevermögen das 1,3-fache des Umlaufvermögens beträgt.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Das Unternehmen hat also 30% mehr Anlagevermögen als Umlaufvermögen.</a:t>
          </a: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2290" name="Text Box 2">
          <a:extLst>
            <a:ext uri="{FF2B5EF4-FFF2-40B4-BE49-F238E27FC236}">
              <a16:creationId xmlns:a16="http://schemas.microsoft.com/office/drawing/2014/main" id="{00000000-0008-0000-0C00-00000230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Vermögensaufbau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2291" name="Text Box 3">
          <a:extLst>
            <a:ext uri="{FF2B5EF4-FFF2-40B4-BE49-F238E27FC236}">
              <a16:creationId xmlns:a16="http://schemas.microsoft.com/office/drawing/2014/main" id="{00000000-0008-0000-0C00-000003300000}"/>
            </a:ext>
          </a:extLst>
        </xdr:cNvPr>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2292" name="Text Box 4">
          <a:hlinkClick xmlns:r="http://schemas.openxmlformats.org/officeDocument/2006/relationships" r:id="rId1"/>
          <a:extLst>
            <a:ext uri="{FF2B5EF4-FFF2-40B4-BE49-F238E27FC236}">
              <a16:creationId xmlns:a16="http://schemas.microsoft.com/office/drawing/2014/main" id="{00000000-0008-0000-0C00-000004300000}"/>
            </a:ext>
          </a:extLst>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2293" name="Text Box 5">
          <a:extLst>
            <a:ext uri="{FF2B5EF4-FFF2-40B4-BE49-F238E27FC236}">
              <a16:creationId xmlns:a16="http://schemas.microsoft.com/office/drawing/2014/main" id="{00000000-0008-0000-0C00-000005300000}"/>
            </a:ext>
          </a:extLst>
        </xdr:cNvPr>
        <xdr:cNvSpPr txBox="1">
          <a:spLocks noChangeArrowheads="1"/>
        </xdr:cNvSpPr>
      </xdr:nvSpPr>
      <xdr:spPr bwMode="auto">
        <a:xfrm>
          <a:off x="2333625" y="6553200"/>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9</xdr:row>
      <xdr:rowOff>142875</xdr:rowOff>
    </xdr:from>
    <xdr:to>
      <xdr:col>5</xdr:col>
      <xdr:colOff>114300</xdr:colOff>
      <xdr:row>29</xdr:row>
      <xdr:rowOff>85725</xdr:rowOff>
    </xdr:to>
    <xdr:sp macro="" textlink="">
      <xdr:nvSpPr>
        <xdr:cNvPr id="13313" name="Text Box 1">
          <a:extLst>
            <a:ext uri="{FF2B5EF4-FFF2-40B4-BE49-F238E27FC236}">
              <a16:creationId xmlns:a16="http://schemas.microsoft.com/office/drawing/2014/main" id="{00000000-0008-0000-0D00-000001340000}"/>
            </a:ext>
          </a:extLst>
        </xdr:cNvPr>
        <xdr:cNvSpPr txBox="1">
          <a:spLocks noChangeArrowheads="1"/>
        </xdr:cNvSpPr>
      </xdr:nvSpPr>
      <xdr:spPr bwMode="auto">
        <a:xfrm>
          <a:off x="180975" y="1666875"/>
          <a:ext cx="3667125" cy="318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Anlagenintensität gibt an, wie hoch der Anteil des Anlagevermögens am Gesamtvermögen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Sie ist stark von der jeweiligen Branche abhängig. Eine zu hohe Anlagenintensität kann negativ sein, da das Anlagevermögen bei Zahlungsschwierigkeiten nur schwer veräußert werden kann, um den Zahlungsengpaß zu überbrücken.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zu geringe Anlagenintensität kann ebenfalls negativ sein, da es in diesem Fall bedeuten kann, dass das Unternehmen überwiegend mit alten, bereits stark abgeschriebenen Anlagen arbeitet, welche nur noch mit geringen Werten im Anlagevermögen stehen.</a:t>
          </a:r>
        </a:p>
        <a:p>
          <a:pPr algn="l" rtl="0">
            <a:defRPr sz="1000"/>
          </a:pPr>
          <a:endParaRPr lang="de-DE" sz="1000" b="0" i="0" u="none" strike="noStrike" baseline="0">
            <a:solidFill>
              <a:srgbClr val="000000"/>
            </a:solidFill>
            <a:latin typeface="Arial"/>
            <a:cs typeface="Arial"/>
          </a:endParaRPr>
        </a:p>
        <a:p>
          <a:pPr algn="l" rtl="0">
            <a:defRPr sz="1000"/>
          </a:pP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13314" name="Text Box 2">
          <a:extLst>
            <a:ext uri="{FF2B5EF4-FFF2-40B4-BE49-F238E27FC236}">
              <a16:creationId xmlns:a16="http://schemas.microsoft.com/office/drawing/2014/main" id="{00000000-0008-0000-0D00-00000234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Anlagenintensität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13315" name="Text Box 3">
          <a:extLst>
            <a:ext uri="{FF2B5EF4-FFF2-40B4-BE49-F238E27FC236}">
              <a16:creationId xmlns:a16="http://schemas.microsoft.com/office/drawing/2014/main" id="{00000000-0008-0000-0D00-000003340000}"/>
            </a:ext>
          </a:extLst>
        </xdr:cNvPr>
        <xdr:cNvSpPr txBox="1">
          <a:spLocks noChangeArrowheads="1"/>
        </xdr:cNvSpPr>
      </xdr:nvSpPr>
      <xdr:spPr bwMode="auto">
        <a:xfrm>
          <a:off x="2819400"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40</xdr:row>
      <xdr:rowOff>9525</xdr:rowOff>
    </xdr:from>
    <xdr:to>
      <xdr:col>2</xdr:col>
      <xdr:colOff>0</xdr:colOff>
      <xdr:row>41</xdr:row>
      <xdr:rowOff>47625</xdr:rowOff>
    </xdr:to>
    <xdr:sp macro="" textlink="">
      <xdr:nvSpPr>
        <xdr:cNvPr id="13316" name="Text Box 4">
          <a:hlinkClick xmlns:r="http://schemas.openxmlformats.org/officeDocument/2006/relationships" r:id="rId1"/>
          <a:extLst>
            <a:ext uri="{FF2B5EF4-FFF2-40B4-BE49-F238E27FC236}">
              <a16:creationId xmlns:a16="http://schemas.microsoft.com/office/drawing/2014/main" id="{00000000-0008-0000-0D00-000004340000}"/>
            </a:ext>
          </a:extLst>
        </xdr:cNvPr>
        <xdr:cNvSpPr txBox="1">
          <a:spLocks noChangeArrowheads="1"/>
        </xdr:cNvSpPr>
      </xdr:nvSpPr>
      <xdr:spPr bwMode="auto">
        <a:xfrm>
          <a:off x="180975" y="6553200"/>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40</xdr:row>
      <xdr:rowOff>9525</xdr:rowOff>
    </xdr:from>
    <xdr:to>
      <xdr:col>5</xdr:col>
      <xdr:colOff>0</xdr:colOff>
      <xdr:row>41</xdr:row>
      <xdr:rowOff>47625</xdr:rowOff>
    </xdr:to>
    <xdr:sp macro="[0]!Makro1" textlink="">
      <xdr:nvSpPr>
        <xdr:cNvPr id="13317" name="Text Box 5">
          <a:extLst>
            <a:ext uri="{FF2B5EF4-FFF2-40B4-BE49-F238E27FC236}">
              <a16:creationId xmlns:a16="http://schemas.microsoft.com/office/drawing/2014/main" id="{00000000-0008-0000-0D00-000005340000}"/>
            </a:ext>
          </a:extLst>
        </xdr:cNvPr>
        <xdr:cNvSpPr txBox="1">
          <a:spLocks noChangeArrowheads="1"/>
        </xdr:cNvSpPr>
      </xdr:nvSpPr>
      <xdr:spPr bwMode="auto">
        <a:xfrm>
          <a:off x="2333625" y="6553200"/>
          <a:ext cx="14001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609600</xdr:colOff>
      <xdr:row>53</xdr:row>
      <xdr:rowOff>28575</xdr:rowOff>
    </xdr:from>
    <xdr:to>
      <xdr:col>4</xdr:col>
      <xdr:colOff>257175</xdr:colOff>
      <xdr:row>54</xdr:row>
      <xdr:rowOff>76200</xdr:rowOff>
    </xdr:to>
    <xdr:sp macro="[0]!Makro1" textlink="">
      <xdr:nvSpPr>
        <xdr:cNvPr id="16385" name="Text Box 1">
          <a:extLst>
            <a:ext uri="{FF2B5EF4-FFF2-40B4-BE49-F238E27FC236}">
              <a16:creationId xmlns:a16="http://schemas.microsoft.com/office/drawing/2014/main" id="{00000000-0008-0000-0100-000001400000}"/>
            </a:ext>
          </a:extLst>
        </xdr:cNvPr>
        <xdr:cNvSpPr txBox="1">
          <a:spLocks noChangeArrowheads="1"/>
        </xdr:cNvSpPr>
      </xdr:nvSpPr>
      <xdr:spPr bwMode="auto">
        <a:xfrm>
          <a:off x="3810000" y="8181975"/>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0</xdr:col>
      <xdr:colOff>657225</xdr:colOff>
      <xdr:row>53</xdr:row>
      <xdr:rowOff>28575</xdr:rowOff>
    </xdr:from>
    <xdr:to>
      <xdr:col>0</xdr:col>
      <xdr:colOff>1981200</xdr:colOff>
      <xdr:row>54</xdr:row>
      <xdr:rowOff>76200</xdr:rowOff>
    </xdr:to>
    <xdr:sp macro="" textlink="">
      <xdr:nvSpPr>
        <xdr:cNvPr id="16386" name="Text Box 2">
          <a:hlinkClick xmlns:r="http://schemas.openxmlformats.org/officeDocument/2006/relationships" r:id="rId1"/>
          <a:extLst>
            <a:ext uri="{FF2B5EF4-FFF2-40B4-BE49-F238E27FC236}">
              <a16:creationId xmlns:a16="http://schemas.microsoft.com/office/drawing/2014/main" id="{00000000-0008-0000-0100-000002400000}"/>
            </a:ext>
          </a:extLst>
        </xdr:cNvPr>
        <xdr:cNvSpPr txBox="1">
          <a:spLocks noChangeArrowheads="1"/>
        </xdr:cNvSpPr>
      </xdr:nvSpPr>
      <xdr:spPr bwMode="auto">
        <a:xfrm>
          <a:off x="657225" y="81819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Bilanz</a:t>
          </a:r>
        </a:p>
        <a:p>
          <a:pPr algn="ctr" rtl="0">
            <a:lnSpc>
              <a:spcPts val="1000"/>
            </a:lnSpc>
            <a:defRPr sz="1000"/>
          </a:pPr>
          <a:endParaRPr lang="de-DE"/>
        </a:p>
      </xdr:txBody>
    </xdr:sp>
    <xdr:clientData/>
  </xdr:twoCellAnchor>
  <xdr:twoCellAnchor>
    <xdr:from>
      <xdr:col>1</xdr:col>
      <xdr:colOff>114300</xdr:colOff>
      <xdr:row>53</xdr:row>
      <xdr:rowOff>28575</xdr:rowOff>
    </xdr:from>
    <xdr:to>
      <xdr:col>2</xdr:col>
      <xdr:colOff>342900</xdr:colOff>
      <xdr:row>54</xdr:row>
      <xdr:rowOff>76200</xdr:rowOff>
    </xdr:to>
    <xdr:sp macro="" textlink="">
      <xdr:nvSpPr>
        <xdr:cNvPr id="16387" name="Text Box 3">
          <a:hlinkClick xmlns:r="http://schemas.openxmlformats.org/officeDocument/2006/relationships" r:id="rId2"/>
          <a:extLst>
            <a:ext uri="{FF2B5EF4-FFF2-40B4-BE49-F238E27FC236}">
              <a16:creationId xmlns:a16="http://schemas.microsoft.com/office/drawing/2014/main" id="{00000000-0008-0000-0100-000003400000}"/>
            </a:ext>
          </a:extLst>
        </xdr:cNvPr>
        <xdr:cNvSpPr txBox="1">
          <a:spLocks noChangeArrowheads="1"/>
        </xdr:cNvSpPr>
      </xdr:nvSpPr>
      <xdr:spPr bwMode="auto">
        <a:xfrm>
          <a:off x="2219325" y="81819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Kennziffern</a:t>
          </a:r>
        </a:p>
        <a:p>
          <a:pPr algn="ctr" rtl="0">
            <a:lnSpc>
              <a:spcPts val="1000"/>
            </a:lnSpc>
            <a:defRPr sz="1000"/>
          </a:pP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0</xdr:rowOff>
    </xdr:to>
    <xdr:sp macro="" textlink="">
      <xdr:nvSpPr>
        <xdr:cNvPr id="1032" name="Text Box 8">
          <a:hlinkClick xmlns:r="http://schemas.openxmlformats.org/officeDocument/2006/relationships" r:id="rId1"/>
          <a:extLst>
            <a:ext uri="{FF2B5EF4-FFF2-40B4-BE49-F238E27FC236}">
              <a16:creationId xmlns:a16="http://schemas.microsoft.com/office/drawing/2014/main" id="{00000000-0008-0000-0200-000008040000}"/>
            </a:ext>
          </a:extLst>
        </xdr:cNvPr>
        <xdr:cNvSpPr txBox="1">
          <a:spLocks noChangeArrowheads="1"/>
        </xdr:cNvSpPr>
      </xdr:nvSpPr>
      <xdr:spPr bwMode="auto">
        <a:xfrm>
          <a:off x="171450" y="11620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Umsatzrendite</a:t>
          </a:r>
          <a:endParaRPr lang="de-DE"/>
        </a:p>
      </xdr:txBody>
    </xdr:sp>
    <xdr:clientData/>
  </xdr:twoCellAnchor>
  <xdr:twoCellAnchor>
    <xdr:from>
      <xdr:col>1</xdr:col>
      <xdr:colOff>0</xdr:colOff>
      <xdr:row>8</xdr:row>
      <xdr:rowOff>0</xdr:rowOff>
    </xdr:from>
    <xdr:to>
      <xdr:col>3</xdr:col>
      <xdr:colOff>0</xdr:colOff>
      <xdr:row>9</xdr:row>
      <xdr:rowOff>0</xdr:rowOff>
    </xdr:to>
    <xdr:sp macro="" textlink="">
      <xdr:nvSpPr>
        <xdr:cNvPr id="1034" name="Text Box 10">
          <a:hlinkClick xmlns:r="http://schemas.openxmlformats.org/officeDocument/2006/relationships" r:id="rId2"/>
          <a:extLst>
            <a:ext uri="{FF2B5EF4-FFF2-40B4-BE49-F238E27FC236}">
              <a16:creationId xmlns:a16="http://schemas.microsoft.com/office/drawing/2014/main" id="{00000000-0008-0000-0200-00000A040000}"/>
            </a:ext>
          </a:extLst>
        </xdr:cNvPr>
        <xdr:cNvSpPr txBox="1">
          <a:spLocks noChangeArrowheads="1"/>
        </xdr:cNvSpPr>
      </xdr:nvSpPr>
      <xdr:spPr bwMode="auto">
        <a:xfrm>
          <a:off x="171450" y="15621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Umlaufquote</a:t>
          </a:r>
          <a:endParaRPr lang="de-DE"/>
        </a:p>
      </xdr:txBody>
    </xdr:sp>
    <xdr:clientData/>
  </xdr:twoCellAnchor>
  <xdr:twoCellAnchor>
    <xdr:from>
      <xdr:col>1</xdr:col>
      <xdr:colOff>0</xdr:colOff>
      <xdr:row>10</xdr:row>
      <xdr:rowOff>0</xdr:rowOff>
    </xdr:from>
    <xdr:to>
      <xdr:col>3</xdr:col>
      <xdr:colOff>0</xdr:colOff>
      <xdr:row>11</xdr:row>
      <xdr:rowOff>0</xdr:rowOff>
    </xdr:to>
    <xdr:sp macro="" textlink="">
      <xdr:nvSpPr>
        <xdr:cNvPr id="1035" name="Text Box 11">
          <a:hlinkClick xmlns:r="http://schemas.openxmlformats.org/officeDocument/2006/relationships" r:id="rId3"/>
          <a:extLst>
            <a:ext uri="{FF2B5EF4-FFF2-40B4-BE49-F238E27FC236}">
              <a16:creationId xmlns:a16="http://schemas.microsoft.com/office/drawing/2014/main" id="{00000000-0008-0000-0200-00000B040000}"/>
            </a:ext>
          </a:extLst>
        </xdr:cNvPr>
        <xdr:cNvSpPr txBox="1">
          <a:spLocks noChangeArrowheads="1"/>
        </xdr:cNvSpPr>
      </xdr:nvSpPr>
      <xdr:spPr bwMode="auto">
        <a:xfrm>
          <a:off x="171450" y="19621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1. Grades</a:t>
          </a:r>
          <a:endParaRPr lang="de-DE"/>
        </a:p>
      </xdr:txBody>
    </xdr:sp>
    <xdr:clientData/>
  </xdr:twoCellAnchor>
  <xdr:twoCellAnchor>
    <xdr:from>
      <xdr:col>1</xdr:col>
      <xdr:colOff>0</xdr:colOff>
      <xdr:row>12</xdr:row>
      <xdr:rowOff>0</xdr:rowOff>
    </xdr:from>
    <xdr:to>
      <xdr:col>3</xdr:col>
      <xdr:colOff>0</xdr:colOff>
      <xdr:row>13</xdr:row>
      <xdr:rowOff>0</xdr:rowOff>
    </xdr:to>
    <xdr:sp macro="" textlink="">
      <xdr:nvSpPr>
        <xdr:cNvPr id="1036" name="Text Box 12">
          <a:hlinkClick xmlns:r="http://schemas.openxmlformats.org/officeDocument/2006/relationships" r:id="rId4"/>
          <a:extLst>
            <a:ext uri="{FF2B5EF4-FFF2-40B4-BE49-F238E27FC236}">
              <a16:creationId xmlns:a16="http://schemas.microsoft.com/office/drawing/2014/main" id="{00000000-0008-0000-0200-00000C040000}"/>
            </a:ext>
          </a:extLst>
        </xdr:cNvPr>
        <xdr:cNvSpPr txBox="1">
          <a:spLocks noChangeArrowheads="1"/>
        </xdr:cNvSpPr>
      </xdr:nvSpPr>
      <xdr:spPr bwMode="auto">
        <a:xfrm>
          <a:off x="171450" y="23622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2. Grades</a:t>
          </a:r>
          <a:endParaRPr lang="de-DE"/>
        </a:p>
      </xdr:txBody>
    </xdr:sp>
    <xdr:clientData/>
  </xdr:twoCellAnchor>
  <xdr:twoCellAnchor>
    <xdr:from>
      <xdr:col>1</xdr:col>
      <xdr:colOff>0</xdr:colOff>
      <xdr:row>14</xdr:row>
      <xdr:rowOff>0</xdr:rowOff>
    </xdr:from>
    <xdr:to>
      <xdr:col>3</xdr:col>
      <xdr:colOff>0</xdr:colOff>
      <xdr:row>15</xdr:row>
      <xdr:rowOff>0</xdr:rowOff>
    </xdr:to>
    <xdr:sp macro="" textlink="">
      <xdr:nvSpPr>
        <xdr:cNvPr id="1037" name="Text Box 13">
          <a:hlinkClick xmlns:r="http://schemas.openxmlformats.org/officeDocument/2006/relationships" r:id="rId5"/>
          <a:extLst>
            <a:ext uri="{FF2B5EF4-FFF2-40B4-BE49-F238E27FC236}">
              <a16:creationId xmlns:a16="http://schemas.microsoft.com/office/drawing/2014/main" id="{00000000-0008-0000-0200-00000D040000}"/>
            </a:ext>
          </a:extLst>
        </xdr:cNvPr>
        <xdr:cNvSpPr txBox="1">
          <a:spLocks noChangeArrowheads="1"/>
        </xdr:cNvSpPr>
      </xdr:nvSpPr>
      <xdr:spPr bwMode="auto">
        <a:xfrm>
          <a:off x="171450" y="27622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Liquidität 3. Grades</a:t>
          </a:r>
        </a:p>
        <a:p>
          <a:pPr algn="ctr" rtl="0">
            <a:defRPr sz="1000"/>
          </a:pPr>
          <a:r>
            <a:rPr lang="de-DE" sz="1000" b="1" i="0" u="none" strike="noStrike" baseline="0">
              <a:solidFill>
                <a:srgbClr val="000000"/>
              </a:solidFill>
              <a:latin typeface="Arial"/>
              <a:cs typeface="Arial"/>
            </a:rPr>
            <a:t>Liquidität 3</a:t>
          </a:r>
        </a:p>
        <a:p>
          <a:pPr algn="ctr" rtl="0">
            <a:defRPr sz="1000"/>
          </a:pPr>
          <a:r>
            <a:rPr lang="de-DE" sz="1000" b="1" i="0" u="none" strike="noStrike" baseline="0">
              <a:solidFill>
                <a:srgbClr val="000000"/>
              </a:solidFill>
              <a:latin typeface="Arial"/>
              <a:cs typeface="Arial"/>
            </a:rPr>
            <a:t>. Grades</a:t>
          </a:r>
          <a:endParaRPr lang="de-DE"/>
        </a:p>
      </xdr:txBody>
    </xdr:sp>
    <xdr:clientData/>
  </xdr:twoCellAnchor>
  <xdr:twoCellAnchor>
    <xdr:from>
      <xdr:col>1</xdr:col>
      <xdr:colOff>0</xdr:colOff>
      <xdr:row>16</xdr:row>
      <xdr:rowOff>0</xdr:rowOff>
    </xdr:from>
    <xdr:to>
      <xdr:col>3</xdr:col>
      <xdr:colOff>0</xdr:colOff>
      <xdr:row>17</xdr:row>
      <xdr:rowOff>0</xdr:rowOff>
    </xdr:to>
    <xdr:sp macro="" textlink="">
      <xdr:nvSpPr>
        <xdr:cNvPr id="1038" name="Text Box 14">
          <a:hlinkClick xmlns:r="http://schemas.openxmlformats.org/officeDocument/2006/relationships" r:id="rId6"/>
          <a:extLst>
            <a:ext uri="{FF2B5EF4-FFF2-40B4-BE49-F238E27FC236}">
              <a16:creationId xmlns:a16="http://schemas.microsoft.com/office/drawing/2014/main" id="{00000000-0008-0000-0200-00000E040000}"/>
            </a:ext>
          </a:extLst>
        </xdr:cNvPr>
        <xdr:cNvSpPr txBox="1">
          <a:spLocks noChangeArrowheads="1"/>
        </xdr:cNvSpPr>
      </xdr:nvSpPr>
      <xdr:spPr bwMode="auto">
        <a:xfrm>
          <a:off x="171450" y="31623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Eigenkapitalquote</a:t>
          </a:r>
          <a:endParaRPr lang="de-DE"/>
        </a:p>
      </xdr:txBody>
    </xdr:sp>
    <xdr:clientData/>
  </xdr:twoCellAnchor>
  <xdr:twoCellAnchor>
    <xdr:from>
      <xdr:col>1</xdr:col>
      <xdr:colOff>0</xdr:colOff>
      <xdr:row>20</xdr:row>
      <xdr:rowOff>0</xdr:rowOff>
    </xdr:from>
    <xdr:to>
      <xdr:col>3</xdr:col>
      <xdr:colOff>0</xdr:colOff>
      <xdr:row>21</xdr:row>
      <xdr:rowOff>0</xdr:rowOff>
    </xdr:to>
    <xdr:sp macro="" textlink="">
      <xdr:nvSpPr>
        <xdr:cNvPr id="1039" name="Text Box 15">
          <a:hlinkClick xmlns:r="http://schemas.openxmlformats.org/officeDocument/2006/relationships" r:id="rId7"/>
          <a:extLst>
            <a:ext uri="{FF2B5EF4-FFF2-40B4-BE49-F238E27FC236}">
              <a16:creationId xmlns:a16="http://schemas.microsoft.com/office/drawing/2014/main" id="{00000000-0008-0000-0200-00000F040000}"/>
            </a:ext>
          </a:extLst>
        </xdr:cNvPr>
        <xdr:cNvSpPr txBox="1">
          <a:spLocks noChangeArrowheads="1"/>
        </xdr:cNvSpPr>
      </xdr:nvSpPr>
      <xdr:spPr bwMode="auto">
        <a:xfrm>
          <a:off x="171450" y="39624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Fremdkapitalquote</a:t>
          </a:r>
          <a:endParaRPr lang="de-DE"/>
        </a:p>
      </xdr:txBody>
    </xdr:sp>
    <xdr:clientData/>
  </xdr:twoCellAnchor>
  <xdr:twoCellAnchor>
    <xdr:from>
      <xdr:col>1</xdr:col>
      <xdr:colOff>0</xdr:colOff>
      <xdr:row>24</xdr:row>
      <xdr:rowOff>0</xdr:rowOff>
    </xdr:from>
    <xdr:to>
      <xdr:col>3</xdr:col>
      <xdr:colOff>0</xdr:colOff>
      <xdr:row>25</xdr:row>
      <xdr:rowOff>0</xdr:rowOff>
    </xdr:to>
    <xdr:sp macro="" textlink="">
      <xdr:nvSpPr>
        <xdr:cNvPr id="1040" name="Text Box 16">
          <a:hlinkClick xmlns:r="http://schemas.openxmlformats.org/officeDocument/2006/relationships" r:id="rId8"/>
          <a:extLst>
            <a:ext uri="{FF2B5EF4-FFF2-40B4-BE49-F238E27FC236}">
              <a16:creationId xmlns:a16="http://schemas.microsoft.com/office/drawing/2014/main" id="{00000000-0008-0000-0200-000010040000}"/>
            </a:ext>
          </a:extLst>
        </xdr:cNvPr>
        <xdr:cNvSpPr txBox="1">
          <a:spLocks noChangeArrowheads="1"/>
        </xdr:cNvSpPr>
      </xdr:nvSpPr>
      <xdr:spPr bwMode="auto">
        <a:xfrm>
          <a:off x="171450" y="476250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Vermögensaufbau</a:t>
          </a:r>
          <a:endParaRPr lang="de-DE"/>
        </a:p>
      </xdr:txBody>
    </xdr:sp>
    <xdr:clientData/>
  </xdr:twoCellAnchor>
  <xdr:twoCellAnchor>
    <xdr:from>
      <xdr:col>1</xdr:col>
      <xdr:colOff>0</xdr:colOff>
      <xdr:row>26</xdr:row>
      <xdr:rowOff>0</xdr:rowOff>
    </xdr:from>
    <xdr:to>
      <xdr:col>3</xdr:col>
      <xdr:colOff>0</xdr:colOff>
      <xdr:row>27</xdr:row>
      <xdr:rowOff>0</xdr:rowOff>
    </xdr:to>
    <xdr:sp macro="" textlink="">
      <xdr:nvSpPr>
        <xdr:cNvPr id="1041" name="Text Box 17">
          <a:hlinkClick xmlns:r="http://schemas.openxmlformats.org/officeDocument/2006/relationships" r:id="rId9"/>
          <a:extLst>
            <a:ext uri="{FF2B5EF4-FFF2-40B4-BE49-F238E27FC236}">
              <a16:creationId xmlns:a16="http://schemas.microsoft.com/office/drawing/2014/main" id="{00000000-0008-0000-0200-000011040000}"/>
            </a:ext>
          </a:extLst>
        </xdr:cNvPr>
        <xdr:cNvSpPr txBox="1">
          <a:spLocks noChangeArrowheads="1"/>
        </xdr:cNvSpPr>
      </xdr:nvSpPr>
      <xdr:spPr bwMode="auto">
        <a:xfrm>
          <a:off x="171450" y="51625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Anlagenintensität</a:t>
          </a:r>
          <a:endParaRPr lang="de-DE"/>
        </a:p>
      </xdr:txBody>
    </xdr:sp>
    <xdr:clientData/>
  </xdr:twoCellAnchor>
  <xdr:twoCellAnchor>
    <xdr:from>
      <xdr:col>1</xdr:col>
      <xdr:colOff>9525</xdr:colOff>
      <xdr:row>22</xdr:row>
      <xdr:rowOff>0</xdr:rowOff>
    </xdr:from>
    <xdr:to>
      <xdr:col>3</xdr:col>
      <xdr:colOff>9525</xdr:colOff>
      <xdr:row>23</xdr:row>
      <xdr:rowOff>0</xdr:rowOff>
    </xdr:to>
    <xdr:sp macro="" textlink="">
      <xdr:nvSpPr>
        <xdr:cNvPr id="1042" name="Text Box 18">
          <a:hlinkClick xmlns:r="http://schemas.openxmlformats.org/officeDocument/2006/relationships" r:id="rId10"/>
          <a:extLst>
            <a:ext uri="{FF2B5EF4-FFF2-40B4-BE49-F238E27FC236}">
              <a16:creationId xmlns:a16="http://schemas.microsoft.com/office/drawing/2014/main" id="{00000000-0008-0000-0200-000012040000}"/>
            </a:ext>
          </a:extLst>
        </xdr:cNvPr>
        <xdr:cNvSpPr txBox="1">
          <a:spLocks noChangeArrowheads="1"/>
        </xdr:cNvSpPr>
      </xdr:nvSpPr>
      <xdr:spPr bwMode="auto">
        <a:xfrm>
          <a:off x="180975" y="43624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Gesamtkapitalrendite</a:t>
          </a:r>
          <a:endParaRPr lang="de-DE"/>
        </a:p>
      </xdr:txBody>
    </xdr:sp>
    <xdr:clientData/>
  </xdr:twoCellAnchor>
  <xdr:twoCellAnchor>
    <xdr:from>
      <xdr:col>1</xdr:col>
      <xdr:colOff>9525</xdr:colOff>
      <xdr:row>18</xdr:row>
      <xdr:rowOff>0</xdr:rowOff>
    </xdr:from>
    <xdr:to>
      <xdr:col>3</xdr:col>
      <xdr:colOff>9525</xdr:colOff>
      <xdr:row>19</xdr:row>
      <xdr:rowOff>0</xdr:rowOff>
    </xdr:to>
    <xdr:sp macro="" textlink="">
      <xdr:nvSpPr>
        <xdr:cNvPr id="1053" name="Text Box 29">
          <a:hlinkClick xmlns:r="http://schemas.openxmlformats.org/officeDocument/2006/relationships" r:id="rId11"/>
          <a:extLst>
            <a:ext uri="{FF2B5EF4-FFF2-40B4-BE49-F238E27FC236}">
              <a16:creationId xmlns:a16="http://schemas.microsoft.com/office/drawing/2014/main" id="{00000000-0008-0000-0200-00001D040000}"/>
            </a:ext>
          </a:extLst>
        </xdr:cNvPr>
        <xdr:cNvSpPr txBox="1">
          <a:spLocks noChangeArrowheads="1"/>
        </xdr:cNvSpPr>
      </xdr:nvSpPr>
      <xdr:spPr bwMode="auto">
        <a:xfrm>
          <a:off x="180975" y="3562350"/>
          <a:ext cx="1524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Verschuldungsgrad</a:t>
          </a:r>
          <a:endParaRPr lang="de-DE"/>
        </a:p>
      </xdr:txBody>
    </xdr:sp>
    <xdr:clientData/>
  </xdr:twoCellAnchor>
  <xdr:twoCellAnchor>
    <xdr:from>
      <xdr:col>4</xdr:col>
      <xdr:colOff>847725</xdr:colOff>
      <xdr:row>28</xdr:row>
      <xdr:rowOff>133350</xdr:rowOff>
    </xdr:from>
    <xdr:to>
      <xdr:col>9</xdr:col>
      <xdr:colOff>19050</xdr:colOff>
      <xdr:row>29</xdr:row>
      <xdr:rowOff>133350</xdr:rowOff>
    </xdr:to>
    <xdr:sp macro="[0]!Makro1" textlink="">
      <xdr:nvSpPr>
        <xdr:cNvPr id="1054" name="Text Box 30">
          <a:extLst>
            <a:ext uri="{FF2B5EF4-FFF2-40B4-BE49-F238E27FC236}">
              <a16:creationId xmlns:a16="http://schemas.microsoft.com/office/drawing/2014/main" id="{00000000-0008-0000-0200-00001E040000}"/>
            </a:ext>
          </a:extLst>
        </xdr:cNvPr>
        <xdr:cNvSpPr txBox="1">
          <a:spLocks noChangeArrowheads="1"/>
        </xdr:cNvSpPr>
      </xdr:nvSpPr>
      <xdr:spPr bwMode="auto">
        <a:xfrm>
          <a:off x="2857500" y="5695950"/>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twoCellAnchor>
    <xdr:from>
      <xdr:col>0</xdr:col>
      <xdr:colOff>57150</xdr:colOff>
      <xdr:row>28</xdr:row>
      <xdr:rowOff>133350</xdr:rowOff>
    </xdr:from>
    <xdr:to>
      <xdr:col>2</xdr:col>
      <xdr:colOff>266700</xdr:colOff>
      <xdr:row>29</xdr:row>
      <xdr:rowOff>133350</xdr:rowOff>
    </xdr:to>
    <xdr:sp macro="" textlink="">
      <xdr:nvSpPr>
        <xdr:cNvPr id="1055" name="Text Box 31">
          <a:hlinkClick xmlns:r="http://schemas.openxmlformats.org/officeDocument/2006/relationships" r:id="rId12"/>
          <a:extLst>
            <a:ext uri="{FF2B5EF4-FFF2-40B4-BE49-F238E27FC236}">
              <a16:creationId xmlns:a16="http://schemas.microsoft.com/office/drawing/2014/main" id="{00000000-0008-0000-0200-00001F040000}"/>
            </a:ext>
          </a:extLst>
        </xdr:cNvPr>
        <xdr:cNvSpPr txBox="1">
          <a:spLocks noChangeArrowheads="1"/>
        </xdr:cNvSpPr>
      </xdr:nvSpPr>
      <xdr:spPr bwMode="auto">
        <a:xfrm>
          <a:off x="57150" y="5695950"/>
          <a:ext cx="11430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Bilanz</a:t>
          </a:r>
        </a:p>
        <a:p>
          <a:pPr algn="ctr" rtl="0">
            <a:lnSpc>
              <a:spcPts val="1000"/>
            </a:lnSpc>
            <a:defRPr sz="1000"/>
          </a:pPr>
          <a:endParaRPr lang="de-DE"/>
        </a:p>
      </xdr:txBody>
    </xdr:sp>
    <xdr:clientData/>
  </xdr:twoCellAnchor>
  <xdr:twoCellAnchor>
    <xdr:from>
      <xdr:col>2</xdr:col>
      <xdr:colOff>447675</xdr:colOff>
      <xdr:row>28</xdr:row>
      <xdr:rowOff>133350</xdr:rowOff>
    </xdr:from>
    <xdr:to>
      <xdr:col>4</xdr:col>
      <xdr:colOff>695325</xdr:colOff>
      <xdr:row>29</xdr:row>
      <xdr:rowOff>133350</xdr:rowOff>
    </xdr:to>
    <xdr:sp macro="" textlink="">
      <xdr:nvSpPr>
        <xdr:cNvPr id="1056" name="Text Box 32">
          <a:hlinkClick xmlns:r="http://schemas.openxmlformats.org/officeDocument/2006/relationships" r:id="rId13"/>
          <a:extLst>
            <a:ext uri="{FF2B5EF4-FFF2-40B4-BE49-F238E27FC236}">
              <a16:creationId xmlns:a16="http://schemas.microsoft.com/office/drawing/2014/main" id="{00000000-0008-0000-0200-000020040000}"/>
            </a:ext>
          </a:extLst>
        </xdr:cNvPr>
        <xdr:cNvSpPr txBox="1">
          <a:spLocks noChangeArrowheads="1"/>
        </xdr:cNvSpPr>
      </xdr:nvSpPr>
      <xdr:spPr bwMode="auto">
        <a:xfrm>
          <a:off x="1381125" y="5695950"/>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1100"/>
            </a:lnSpc>
            <a:defRPr sz="1000"/>
          </a:pPr>
          <a:r>
            <a:rPr lang="de-DE" sz="1000" b="1" i="0" u="none" strike="noStrike" baseline="0">
              <a:solidFill>
                <a:srgbClr val="000000"/>
              </a:solidFill>
              <a:latin typeface="Arial"/>
              <a:cs typeface="Arial"/>
            </a:rPr>
            <a:t>GuV</a:t>
          </a:r>
        </a:p>
        <a:p>
          <a:pPr algn="ctr" rtl="0">
            <a:lnSpc>
              <a:spcPts val="1000"/>
            </a:lnSpc>
            <a:defRPr sz="1000"/>
          </a:pP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47625</xdr:rowOff>
    </xdr:from>
    <xdr:to>
      <xdr:col>4</xdr:col>
      <xdr:colOff>990600</xdr:colOff>
      <xdr:row>18</xdr:row>
      <xdr:rowOff>85725</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171450" y="1762125"/>
          <a:ext cx="3171825" cy="1333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Umsatzrendite wird in Prozent ausgedrückt.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Für den Betrachter wird dabei deutlich, wie viel Gewinn ein Unternehmen pro Euro Umsatz im betrachteten Zeitraum erzielt hat. Bsp.: Eine Umsatzrendite von 10% ergibt einen Gewinn von 10 Cent je Euro Umsatz.</a:t>
          </a:r>
          <a:endParaRPr lang="de-DE"/>
        </a:p>
      </xdr:txBody>
    </xdr:sp>
    <xdr:clientData/>
  </xdr:twoCellAnchor>
  <xdr:twoCellAnchor>
    <xdr:from>
      <xdr:col>1</xdr:col>
      <xdr:colOff>0</xdr:colOff>
      <xdr:row>6</xdr:row>
      <xdr:rowOff>66675</xdr:rowOff>
    </xdr:from>
    <xdr:to>
      <xdr:col>2</xdr:col>
      <xdr:colOff>142875</xdr:colOff>
      <xdr:row>7</xdr:row>
      <xdr:rowOff>114300</xdr:rowOff>
    </xdr:to>
    <xdr:sp macro="" textlink="">
      <xdr:nvSpPr>
        <xdr:cNvPr id="4099" name="Text Box 3">
          <a:extLst>
            <a:ext uri="{FF2B5EF4-FFF2-40B4-BE49-F238E27FC236}">
              <a16:creationId xmlns:a16="http://schemas.microsoft.com/office/drawing/2014/main" id="{00000000-0008-0000-0300-000003100000}"/>
            </a:ext>
          </a:extLst>
        </xdr:cNvPr>
        <xdr:cNvSpPr txBox="1">
          <a:spLocks noChangeArrowheads="1"/>
        </xdr:cNvSpPr>
      </xdr:nvSpPr>
      <xdr:spPr bwMode="auto">
        <a:xfrm>
          <a:off x="171450" y="1133475"/>
          <a:ext cx="11525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Umsatzrendite =</a:t>
          </a:r>
          <a:endParaRPr lang="de-DE"/>
        </a:p>
      </xdr:txBody>
    </xdr:sp>
    <xdr:clientData/>
  </xdr:twoCellAnchor>
  <xdr:twoCellAnchor>
    <xdr:from>
      <xdr:col>4</xdr:col>
      <xdr:colOff>47625</xdr:colOff>
      <xdr:row>6</xdr:row>
      <xdr:rowOff>66675</xdr:rowOff>
    </xdr:from>
    <xdr:to>
      <xdr:col>5</xdr:col>
      <xdr:colOff>0</xdr:colOff>
      <xdr:row>7</xdr:row>
      <xdr:rowOff>114300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2400300" y="1133475"/>
          <a:ext cx="962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30</xdr:row>
      <xdr:rowOff>0</xdr:rowOff>
    </xdr:from>
    <xdr:to>
      <xdr:col>2</xdr:col>
      <xdr:colOff>200025</xdr:colOff>
      <xdr:row>31</xdr:row>
      <xdr:rowOff>38100</xdr:rowOff>
    </xdr:to>
    <xdr:sp macro="" textlink="">
      <xdr:nvSpPr>
        <xdr:cNvPr id="4104" name="Text Box 8">
          <a:hlinkClick xmlns:r="http://schemas.openxmlformats.org/officeDocument/2006/relationships" r:id="rId1"/>
          <a:extLst>
            <a:ext uri="{FF2B5EF4-FFF2-40B4-BE49-F238E27FC236}">
              <a16:creationId xmlns:a16="http://schemas.microsoft.com/office/drawing/2014/main" id="{00000000-0008-0000-0300-000008100000}"/>
            </a:ext>
          </a:extLst>
        </xdr:cNvPr>
        <xdr:cNvSpPr txBox="1">
          <a:spLocks noChangeArrowheads="1"/>
        </xdr:cNvSpPr>
      </xdr:nvSpPr>
      <xdr:spPr bwMode="auto">
        <a:xfrm>
          <a:off x="171450" y="4943475"/>
          <a:ext cx="12096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809625</xdr:colOff>
      <xdr:row>30</xdr:row>
      <xdr:rowOff>0</xdr:rowOff>
    </xdr:from>
    <xdr:to>
      <xdr:col>5</xdr:col>
      <xdr:colOff>0</xdr:colOff>
      <xdr:row>31</xdr:row>
      <xdr:rowOff>38100</xdr:rowOff>
    </xdr:to>
    <xdr:sp macro="[0]!Makro1" textlink="">
      <xdr:nvSpPr>
        <xdr:cNvPr id="4105" name="Text Box 9">
          <a:extLst>
            <a:ext uri="{FF2B5EF4-FFF2-40B4-BE49-F238E27FC236}">
              <a16:creationId xmlns:a16="http://schemas.microsoft.com/office/drawing/2014/main" id="{00000000-0008-0000-0300-000009100000}"/>
            </a:ext>
          </a:extLst>
        </xdr:cNvPr>
        <xdr:cNvSpPr txBox="1">
          <a:spLocks noChangeArrowheads="1"/>
        </xdr:cNvSpPr>
      </xdr:nvSpPr>
      <xdr:spPr bwMode="auto">
        <a:xfrm>
          <a:off x="1990725" y="4943475"/>
          <a:ext cx="13716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209550</xdr:colOff>
      <xdr:row>0</xdr:row>
      <xdr:rowOff>0</xdr:rowOff>
    </xdr:to>
    <xdr:sp macro="" textlink="">
      <xdr:nvSpPr>
        <xdr:cNvPr id="3075" name="AutoShape 3">
          <a:hlinkClick xmlns:r="http://schemas.openxmlformats.org/officeDocument/2006/relationships" r:id="rId1"/>
          <a:extLst>
            <a:ext uri="{FF2B5EF4-FFF2-40B4-BE49-F238E27FC236}">
              <a16:creationId xmlns:a16="http://schemas.microsoft.com/office/drawing/2014/main" id="{00000000-0008-0000-0400-0000030C0000}"/>
            </a:ext>
          </a:extLst>
        </xdr:cNvPr>
        <xdr:cNvSpPr>
          <a:spLocks noChangeArrowheads="1"/>
        </xdr:cNvSpPr>
      </xdr:nvSpPr>
      <xdr:spPr bwMode="auto">
        <a:xfrm>
          <a:off x="2514600" y="0"/>
          <a:ext cx="1390650" cy="0"/>
        </a:xfrm>
        <a:prstGeom prst="flowChartAlternateProcess">
          <a:avLst/>
        </a:prstGeom>
        <a:solidFill>
          <a:srgbClr xmlns:mc="http://schemas.openxmlformats.org/markup-compatibility/2006" xmlns:a14="http://schemas.microsoft.com/office/drawing/2010/main" val="C0C0C0" mc:Ignorable="a14" a14:legacySpreadsheetColorIndex="22"/>
        </a:solidFill>
        <a:ln w="9525">
          <a:miter lim="800000"/>
          <a:headEnd/>
          <a:tailEnd/>
        </a:ln>
        <a:effectLst/>
        <a:scene3d>
          <a:camera prst="legacyObliqueTopRight"/>
          <a:lightRig rig="legacyFlat3" dir="b"/>
        </a:scene3d>
        <a:sp3d extrusionH="100000" prstMaterial="legacyPlastic">
          <a:bevelT w="13500" h="13500" prst="angle"/>
          <a:bevelB w="13500" h="13500" prst="angle"/>
          <a:extrusionClr>
            <a:srgbClr xmlns:mc="http://schemas.openxmlformats.org/markup-compatibility/2006" xmlns:a14="http://schemas.microsoft.com/office/drawing/2010/main" val="C0C0C0" mc:Ignorable="a14" a14:legacySpreadsheetColorIndex="22"/>
          </a:extrusionClr>
        </a:sp3d>
        <a:extLst>
          <a:ext uri="{AF507438-7753-43E0-B8FC-AC1667EBCBE1}">
            <a14:hiddenEffects xmlns:a14="http://schemas.microsoft.com/office/drawing/2010/main">
              <a:effectLst>
                <a:outerShdw dist="45791" dir="19578596" algn="ctr" rotWithShape="0">
                  <a:srgbClr xmlns:mc="http://schemas.openxmlformats.org/markup-compatibility/2006" val="808080" mc:Ignorable="a14" a14:legacySpreadsheetColorIndex="23">
                    <a:alpha val="50000"/>
                  </a:srgbClr>
                </a:outerShdw>
              </a:effectLst>
            </a14:hiddenEffects>
          </a:ext>
        </a:extLst>
      </xdr:spPr>
      <xdr:txBody>
        <a:bodyPr vertOverflow="clip" wrap="square" lIns="0" tIns="0" rIns="0" bIns="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495300</xdr:colOff>
      <xdr:row>0</xdr:row>
      <xdr:rowOff>0</xdr:rowOff>
    </xdr:from>
    <xdr:to>
      <xdr:col>7</xdr:col>
      <xdr:colOff>95250</xdr:colOff>
      <xdr:row>0</xdr:row>
      <xdr:rowOff>0</xdr:rowOff>
    </xdr:to>
    <xdr:sp macro="" textlink="">
      <xdr:nvSpPr>
        <xdr:cNvPr id="3076" name="Text Box 4">
          <a:extLst>
            <a:ext uri="{FF2B5EF4-FFF2-40B4-BE49-F238E27FC236}">
              <a16:creationId xmlns:a16="http://schemas.microsoft.com/office/drawing/2014/main" id="{00000000-0008-0000-0400-0000040C0000}"/>
            </a:ext>
          </a:extLst>
        </xdr:cNvPr>
        <xdr:cNvSpPr txBox="1">
          <a:spLocks noChangeArrowheads="1"/>
        </xdr:cNvSpPr>
      </xdr:nvSpPr>
      <xdr:spPr bwMode="auto">
        <a:xfrm>
          <a:off x="1790700" y="0"/>
          <a:ext cx="2762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de-DE" sz="1000" b="0" i="0" u="none" strike="noStrike" baseline="0">
              <a:solidFill>
                <a:srgbClr val="000000"/>
              </a:solidFill>
              <a:latin typeface="Arial"/>
              <a:cs typeface="Arial"/>
            </a:rPr>
            <a:t>Die Umsatzrendite gibt prozentual an, wieviel Gewinn mit einem EURO Umsatzerlös erzielt wurde.</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So bedeutet eine Umsatzrendite in Höhe von 10%, dass mit jedem umgesetzten EURO ein Gewinn in Höhe von 10 Cent erwirtschaftet wurde.</a:t>
          </a:r>
          <a:endParaRPr lang="de-DE"/>
        </a:p>
      </xdr:txBody>
    </xdr:sp>
    <xdr:clientData/>
  </xdr:twoCellAnchor>
  <xdr:twoCellAnchor>
    <xdr:from>
      <xdr:col>2</xdr:col>
      <xdr:colOff>466725</xdr:colOff>
      <xdr:row>0</xdr:row>
      <xdr:rowOff>0</xdr:rowOff>
    </xdr:from>
    <xdr:to>
      <xdr:col>4</xdr:col>
      <xdr:colOff>695325</xdr:colOff>
      <xdr:row>0</xdr:row>
      <xdr:rowOff>0</xdr:rowOff>
    </xdr:to>
    <xdr:sp macro="" textlink="">
      <xdr:nvSpPr>
        <xdr:cNvPr id="3078" name="Text Box 6">
          <a:extLst>
            <a:ext uri="{FF2B5EF4-FFF2-40B4-BE49-F238E27FC236}">
              <a16:creationId xmlns:a16="http://schemas.microsoft.com/office/drawing/2014/main" id="{00000000-0008-0000-0400-0000060C0000}"/>
            </a:ext>
          </a:extLst>
        </xdr:cNvPr>
        <xdr:cNvSpPr txBox="1">
          <a:spLocks noChangeArrowheads="1"/>
        </xdr:cNvSpPr>
      </xdr:nvSpPr>
      <xdr:spPr bwMode="auto">
        <a:xfrm>
          <a:off x="1762125" y="0"/>
          <a:ext cx="14478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Umsatzrendite =</a:t>
          </a:r>
          <a:endParaRPr lang="de-DE"/>
        </a:p>
      </xdr:txBody>
    </xdr:sp>
    <xdr:clientData/>
  </xdr:twoCellAnchor>
  <xdr:twoCellAnchor>
    <xdr:from>
      <xdr:col>6</xdr:col>
      <xdr:colOff>57150</xdr:colOff>
      <xdr:row>0</xdr:row>
      <xdr:rowOff>0</xdr:rowOff>
    </xdr:from>
    <xdr:to>
      <xdr:col>7</xdr:col>
      <xdr:colOff>47625</xdr:colOff>
      <xdr:row>0</xdr:row>
      <xdr:rowOff>0</xdr:rowOff>
    </xdr:to>
    <xdr:sp macro="" textlink="">
      <xdr:nvSpPr>
        <xdr:cNvPr id="3079" name="Text Box 7">
          <a:extLst>
            <a:ext uri="{FF2B5EF4-FFF2-40B4-BE49-F238E27FC236}">
              <a16:creationId xmlns:a16="http://schemas.microsoft.com/office/drawing/2014/main" id="{00000000-0008-0000-0400-0000070C0000}"/>
            </a:ext>
          </a:extLst>
        </xdr:cNvPr>
        <xdr:cNvSpPr txBox="1">
          <a:spLocks noChangeArrowheads="1"/>
        </xdr:cNvSpPr>
      </xdr:nvSpPr>
      <xdr:spPr bwMode="auto">
        <a:xfrm>
          <a:off x="3752850" y="0"/>
          <a:ext cx="7524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47625</xdr:colOff>
      <xdr:row>0</xdr:row>
      <xdr:rowOff>0</xdr:rowOff>
    </xdr:from>
    <xdr:to>
      <xdr:col>2</xdr:col>
      <xdr:colOff>66675</xdr:colOff>
      <xdr:row>0</xdr:row>
      <xdr:rowOff>0</xdr:rowOff>
    </xdr:to>
    <xdr:sp macro="" textlink="">
      <xdr:nvSpPr>
        <xdr:cNvPr id="3080" name="Text Box 8">
          <a:extLst>
            <a:ext uri="{FF2B5EF4-FFF2-40B4-BE49-F238E27FC236}">
              <a16:creationId xmlns:a16="http://schemas.microsoft.com/office/drawing/2014/main" id="{00000000-0008-0000-0400-0000080C0000}"/>
            </a:ext>
          </a:extLst>
        </xdr:cNvPr>
        <xdr:cNvSpPr txBox="1">
          <a:spLocks noChangeArrowheads="1"/>
        </xdr:cNvSpPr>
      </xdr:nvSpPr>
      <xdr:spPr bwMode="auto">
        <a:xfrm>
          <a:off x="219075" y="0"/>
          <a:ext cx="114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1" i="0" u="none" strike="noStrike" baseline="0">
              <a:solidFill>
                <a:srgbClr val="000000"/>
              </a:solidFill>
              <a:latin typeface="Arial"/>
              <a:cs typeface="Arial"/>
            </a:rPr>
            <a:t>Formel</a:t>
          </a:r>
          <a:endParaRPr lang="de-DE"/>
        </a:p>
      </xdr:txBody>
    </xdr:sp>
    <xdr:clientData/>
  </xdr:twoCellAnchor>
  <xdr:twoCellAnchor>
    <xdr:from>
      <xdr:col>1</xdr:col>
      <xdr:colOff>47625</xdr:colOff>
      <xdr:row>0</xdr:row>
      <xdr:rowOff>0</xdr:rowOff>
    </xdr:from>
    <xdr:to>
      <xdr:col>2</xdr:col>
      <xdr:colOff>66675</xdr:colOff>
      <xdr:row>0</xdr:row>
      <xdr:rowOff>0</xdr:rowOff>
    </xdr:to>
    <xdr:sp macro="" textlink="">
      <xdr:nvSpPr>
        <xdr:cNvPr id="3081" name="Text Box 9">
          <a:extLst>
            <a:ext uri="{FF2B5EF4-FFF2-40B4-BE49-F238E27FC236}">
              <a16:creationId xmlns:a16="http://schemas.microsoft.com/office/drawing/2014/main" id="{00000000-0008-0000-0400-0000090C0000}"/>
            </a:ext>
          </a:extLst>
        </xdr:cNvPr>
        <xdr:cNvSpPr txBox="1">
          <a:spLocks noChangeArrowheads="1"/>
        </xdr:cNvSpPr>
      </xdr:nvSpPr>
      <xdr:spPr bwMode="auto">
        <a:xfrm>
          <a:off x="219075" y="0"/>
          <a:ext cx="114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1" i="0" u="none" strike="noStrike" baseline="0">
              <a:solidFill>
                <a:srgbClr val="000000"/>
              </a:solidFill>
              <a:latin typeface="Arial"/>
              <a:cs typeface="Arial"/>
            </a:rPr>
            <a:t>Interpretation</a:t>
          </a:r>
          <a:endParaRPr lang="de-DE"/>
        </a:p>
      </xdr:txBody>
    </xdr:sp>
    <xdr:clientData/>
  </xdr:twoCellAnchor>
  <xdr:twoCellAnchor>
    <xdr:from>
      <xdr:col>1</xdr:col>
      <xdr:colOff>0</xdr:colOff>
      <xdr:row>11</xdr:row>
      <xdr:rowOff>0</xdr:rowOff>
    </xdr:from>
    <xdr:to>
      <xdr:col>4</xdr:col>
      <xdr:colOff>990600</xdr:colOff>
      <xdr:row>21</xdr:row>
      <xdr:rowOff>85725</xdr:rowOff>
    </xdr:to>
    <xdr:sp macro="" textlink="">
      <xdr:nvSpPr>
        <xdr:cNvPr id="3082" name="Text Box 10">
          <a:extLst>
            <a:ext uri="{FF2B5EF4-FFF2-40B4-BE49-F238E27FC236}">
              <a16:creationId xmlns:a16="http://schemas.microsoft.com/office/drawing/2014/main" id="{00000000-0008-0000-0400-00000A0C0000}"/>
            </a:ext>
          </a:extLst>
        </xdr:cNvPr>
        <xdr:cNvSpPr txBox="1">
          <a:spLocks noChangeArrowheads="1"/>
        </xdr:cNvSpPr>
      </xdr:nvSpPr>
      <xdr:spPr bwMode="auto">
        <a:xfrm>
          <a:off x="171450" y="1838325"/>
          <a:ext cx="33337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lnSpc>
              <a:spcPts val="1100"/>
            </a:lnSpc>
            <a:defRPr sz="1000"/>
          </a:pPr>
          <a:r>
            <a:rPr lang="de-DE" sz="1000" b="0" i="0" u="none" strike="noStrike" baseline="0">
              <a:solidFill>
                <a:srgbClr val="000000"/>
              </a:solidFill>
              <a:latin typeface="Arial"/>
              <a:cs typeface="Arial"/>
            </a:rPr>
            <a:t>Die Umlaufquote gibt an, wie hoch der Anteil des Umlaufvermögens am Gesamtvermögen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 hoher Anteil des Umlaufvermögens ist in der Regel positiv zu bewerten, da dieses schnell wieder zu Geld wird.</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Jedoch kann eine extrem hohe Umlaufquote auch auf überhöhte Lagerbestände hinweisen (Produktion auf Lager, Ladenhüter).</a:t>
          </a:r>
          <a:endParaRPr lang="de-DE"/>
        </a:p>
      </xdr:txBody>
    </xdr:sp>
    <xdr:clientData/>
  </xdr:twoCellAnchor>
  <xdr:twoCellAnchor>
    <xdr:from>
      <xdr:col>1</xdr:col>
      <xdr:colOff>0</xdr:colOff>
      <xdr:row>6</xdr:row>
      <xdr:rowOff>66675</xdr:rowOff>
    </xdr:from>
    <xdr:to>
      <xdr:col>2</xdr:col>
      <xdr:colOff>142875</xdr:colOff>
      <xdr:row>7</xdr:row>
      <xdr:rowOff>114300</xdr:rowOff>
    </xdr:to>
    <xdr:sp macro="" textlink="">
      <xdr:nvSpPr>
        <xdr:cNvPr id="3083" name="Text Box 11">
          <a:extLst>
            <a:ext uri="{FF2B5EF4-FFF2-40B4-BE49-F238E27FC236}">
              <a16:creationId xmlns:a16="http://schemas.microsoft.com/office/drawing/2014/main" id="{00000000-0008-0000-0400-00000B0C0000}"/>
            </a:ext>
          </a:extLst>
        </xdr:cNvPr>
        <xdr:cNvSpPr txBox="1">
          <a:spLocks noChangeArrowheads="1"/>
        </xdr:cNvSpPr>
      </xdr:nvSpPr>
      <xdr:spPr bwMode="auto">
        <a:xfrm>
          <a:off x="171450" y="1095375"/>
          <a:ext cx="12668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Umlaufquote =</a:t>
          </a:r>
          <a:endParaRPr lang="de-DE"/>
        </a:p>
      </xdr:txBody>
    </xdr:sp>
    <xdr:clientData/>
  </xdr:twoCellAnchor>
  <xdr:twoCellAnchor>
    <xdr:from>
      <xdr:col>4</xdr:col>
      <xdr:colOff>47625</xdr:colOff>
      <xdr:row>6</xdr:row>
      <xdr:rowOff>66675</xdr:rowOff>
    </xdr:from>
    <xdr:to>
      <xdr:col>5</xdr:col>
      <xdr:colOff>0</xdr:colOff>
      <xdr:row>7</xdr:row>
      <xdr:rowOff>114300</xdr:rowOff>
    </xdr:to>
    <xdr:sp macro="" textlink="">
      <xdr:nvSpPr>
        <xdr:cNvPr id="3084" name="Text Box 12">
          <a:extLst>
            <a:ext uri="{FF2B5EF4-FFF2-40B4-BE49-F238E27FC236}">
              <a16:creationId xmlns:a16="http://schemas.microsoft.com/office/drawing/2014/main" id="{00000000-0008-0000-0400-00000C0C0000}"/>
            </a:ext>
          </a:extLst>
        </xdr:cNvPr>
        <xdr:cNvSpPr txBox="1">
          <a:spLocks noChangeArrowheads="1"/>
        </xdr:cNvSpPr>
      </xdr:nvSpPr>
      <xdr:spPr bwMode="auto">
        <a:xfrm>
          <a:off x="2562225" y="1095375"/>
          <a:ext cx="962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200025</xdr:colOff>
      <xdr:row>34</xdr:row>
      <xdr:rowOff>47625</xdr:rowOff>
    </xdr:to>
    <xdr:sp macro="" textlink="">
      <xdr:nvSpPr>
        <xdr:cNvPr id="3088" name="Text Box 16">
          <a:hlinkClick xmlns:r="http://schemas.openxmlformats.org/officeDocument/2006/relationships" r:id="rId1"/>
          <a:extLst>
            <a:ext uri="{FF2B5EF4-FFF2-40B4-BE49-F238E27FC236}">
              <a16:creationId xmlns:a16="http://schemas.microsoft.com/office/drawing/2014/main" id="{00000000-0008-0000-0400-0000100C0000}"/>
            </a:ext>
          </a:extLst>
        </xdr:cNvPr>
        <xdr:cNvSpPr txBox="1">
          <a:spLocks noChangeArrowheads="1"/>
        </xdr:cNvSpPr>
      </xdr:nvSpPr>
      <xdr:spPr bwMode="auto">
        <a:xfrm>
          <a:off x="171450" y="5400675"/>
          <a:ext cx="13239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809625</xdr:colOff>
      <xdr:row>33</xdr:row>
      <xdr:rowOff>9525</xdr:rowOff>
    </xdr:from>
    <xdr:to>
      <xdr:col>5</xdr:col>
      <xdr:colOff>0</xdr:colOff>
      <xdr:row>34</xdr:row>
      <xdr:rowOff>47625</xdr:rowOff>
    </xdr:to>
    <xdr:sp macro="[0]!Makro1" textlink="">
      <xdr:nvSpPr>
        <xdr:cNvPr id="3089" name="Text Box 17">
          <a:extLst>
            <a:ext uri="{FF2B5EF4-FFF2-40B4-BE49-F238E27FC236}">
              <a16:creationId xmlns:a16="http://schemas.microsoft.com/office/drawing/2014/main" id="{00000000-0008-0000-0400-0000110C0000}"/>
            </a:ext>
          </a:extLst>
        </xdr:cNvPr>
        <xdr:cNvSpPr txBox="1">
          <a:spLocks noChangeArrowheads="1"/>
        </xdr:cNvSpPr>
      </xdr:nvSpPr>
      <xdr:spPr bwMode="auto">
        <a:xfrm>
          <a:off x="2105025" y="5400675"/>
          <a:ext cx="141922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609600</xdr:colOff>
      <xdr:row>21</xdr:row>
      <xdr:rowOff>85725</xdr:rowOff>
    </xdr:to>
    <xdr:sp macro="" textlink="">
      <xdr:nvSpPr>
        <xdr:cNvPr id="5121" name="Text Box 1">
          <a:extLst>
            <a:ext uri="{FF2B5EF4-FFF2-40B4-BE49-F238E27FC236}">
              <a16:creationId xmlns:a16="http://schemas.microsoft.com/office/drawing/2014/main" id="{00000000-0008-0000-0500-000001140000}"/>
            </a:ext>
          </a:extLst>
        </xdr:cNvPr>
        <xdr:cNvSpPr txBox="1">
          <a:spLocks noChangeArrowheads="1"/>
        </xdr:cNvSpPr>
      </xdr:nvSpPr>
      <xdr:spPr bwMode="auto">
        <a:xfrm>
          <a:off x="171450" y="1847850"/>
          <a:ext cx="358140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Liquidität 1. Grades gibt an, wie hoch der Anteil der flüssigen Mittel am kurzfristigen Fremdkapital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1. Grades in Höhe von 20% sagt aus, dass lediglich 20% der kurzfristigen Verbindlichkeiten mit den flüssigen Mitteln beglichen werden können.</a:t>
          </a:r>
          <a:endParaRPr lang="de-DE"/>
        </a:p>
      </xdr:txBody>
    </xdr:sp>
    <xdr:clientData/>
  </xdr:twoCellAnchor>
  <xdr:twoCellAnchor>
    <xdr:from>
      <xdr:col>1</xdr:col>
      <xdr:colOff>0</xdr:colOff>
      <xdr:row>6</xdr:row>
      <xdr:rowOff>66675</xdr:rowOff>
    </xdr:from>
    <xdr:to>
      <xdr:col>2</xdr:col>
      <xdr:colOff>0</xdr:colOff>
      <xdr:row>7</xdr:row>
      <xdr:rowOff>114300</xdr:rowOff>
    </xdr:to>
    <xdr:sp macro="" textlink="">
      <xdr:nvSpPr>
        <xdr:cNvPr id="5122" name="Text Box 2">
          <a:extLst>
            <a:ext uri="{FF2B5EF4-FFF2-40B4-BE49-F238E27FC236}">
              <a16:creationId xmlns:a16="http://schemas.microsoft.com/office/drawing/2014/main" id="{00000000-0008-0000-0500-000002140000}"/>
            </a:ext>
          </a:extLst>
        </xdr:cNvPr>
        <xdr:cNvSpPr txBox="1">
          <a:spLocks noChangeArrowheads="1"/>
        </xdr:cNvSpPr>
      </xdr:nvSpPr>
      <xdr:spPr bwMode="auto">
        <a:xfrm>
          <a:off x="171450" y="1104900"/>
          <a:ext cx="12858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1. Grades =</a:t>
          </a:r>
          <a:endParaRPr lang="de-DE"/>
        </a:p>
      </xdr:txBody>
    </xdr:sp>
    <xdr:clientData/>
  </xdr:twoCellAnchor>
  <xdr:twoCellAnchor>
    <xdr:from>
      <xdr:col>3</xdr:col>
      <xdr:colOff>66675</xdr:colOff>
      <xdr:row>6</xdr:row>
      <xdr:rowOff>66675</xdr:rowOff>
    </xdr:from>
    <xdr:to>
      <xdr:col>4</xdr:col>
      <xdr:colOff>552450</xdr:colOff>
      <xdr:row>7</xdr:row>
      <xdr:rowOff>114300</xdr:rowOff>
    </xdr:to>
    <xdr:sp macro="" textlink="">
      <xdr:nvSpPr>
        <xdr:cNvPr id="5123" name="Text Box 3">
          <a:extLst>
            <a:ext uri="{FF2B5EF4-FFF2-40B4-BE49-F238E27FC236}">
              <a16:creationId xmlns:a16="http://schemas.microsoft.com/office/drawing/2014/main" id="{00000000-0008-0000-0500-000003140000}"/>
            </a:ext>
          </a:extLst>
        </xdr:cNvPr>
        <xdr:cNvSpPr txBox="1">
          <a:spLocks noChangeArrowheads="1"/>
        </xdr:cNvSpPr>
      </xdr:nvSpPr>
      <xdr:spPr bwMode="auto">
        <a:xfrm>
          <a:off x="2533650" y="1104900"/>
          <a:ext cx="666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5124" name="Text Box 4">
          <a:hlinkClick xmlns:r="http://schemas.openxmlformats.org/officeDocument/2006/relationships" r:id="rId1"/>
          <a:extLst>
            <a:ext uri="{FF2B5EF4-FFF2-40B4-BE49-F238E27FC236}">
              <a16:creationId xmlns:a16="http://schemas.microsoft.com/office/drawing/2014/main" id="{00000000-0008-0000-0500-000004140000}"/>
            </a:ext>
          </a:extLst>
        </xdr:cNvPr>
        <xdr:cNvSpPr txBox="1">
          <a:spLocks noChangeArrowheads="1"/>
        </xdr:cNvSpPr>
      </xdr:nvSpPr>
      <xdr:spPr bwMode="auto">
        <a:xfrm>
          <a:off x="171450" y="5419725"/>
          <a:ext cx="12858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828675</xdr:colOff>
      <xdr:row>33</xdr:row>
      <xdr:rowOff>9525</xdr:rowOff>
    </xdr:from>
    <xdr:to>
      <xdr:col>4</xdr:col>
      <xdr:colOff>923925</xdr:colOff>
      <xdr:row>34</xdr:row>
      <xdr:rowOff>47625</xdr:rowOff>
    </xdr:to>
    <xdr:sp macro="[0]!Makro1" textlink="">
      <xdr:nvSpPr>
        <xdr:cNvPr id="5125" name="Text Box 5">
          <a:extLst>
            <a:ext uri="{FF2B5EF4-FFF2-40B4-BE49-F238E27FC236}">
              <a16:creationId xmlns:a16="http://schemas.microsoft.com/office/drawing/2014/main" id="{00000000-0008-0000-0500-000005140000}"/>
            </a:ext>
          </a:extLst>
        </xdr:cNvPr>
        <xdr:cNvSpPr txBox="1">
          <a:spLocks noChangeArrowheads="1"/>
        </xdr:cNvSpPr>
      </xdr:nvSpPr>
      <xdr:spPr bwMode="auto">
        <a:xfrm>
          <a:off x="2286000" y="5419725"/>
          <a:ext cx="12858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609600</xdr:colOff>
      <xdr:row>21</xdr:row>
      <xdr:rowOff>85725</xdr:rowOff>
    </xdr:to>
    <xdr:sp macro="" textlink="">
      <xdr:nvSpPr>
        <xdr:cNvPr id="6145" name="Text Box 1">
          <a:extLst>
            <a:ext uri="{FF2B5EF4-FFF2-40B4-BE49-F238E27FC236}">
              <a16:creationId xmlns:a16="http://schemas.microsoft.com/office/drawing/2014/main" id="{00000000-0008-0000-0600-000001180000}"/>
            </a:ext>
          </a:extLst>
        </xdr:cNvPr>
        <xdr:cNvSpPr txBox="1">
          <a:spLocks noChangeArrowheads="1"/>
        </xdr:cNvSpPr>
      </xdr:nvSpPr>
      <xdr:spPr bwMode="auto">
        <a:xfrm>
          <a:off x="180975" y="1847850"/>
          <a:ext cx="43624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Liquidität 2. Grades gibt an, wie hoch der Anteil der Forderungen und der flüssigen Mittel an dem kurzfristigen Fremdkapital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2. Grades in Höhe von 70% sagt aus, dass 70% der kurzfristigen Verbindlichkeiten durch flüssige Mittel und Kundenforderungen gedeckt sind.</a:t>
          </a:r>
          <a:endParaRPr lang="de-DE"/>
        </a:p>
      </xdr:txBody>
    </xdr:sp>
    <xdr:clientData/>
  </xdr:twoCellAnchor>
  <xdr:twoCellAnchor>
    <xdr:from>
      <xdr:col>1</xdr:col>
      <xdr:colOff>0</xdr:colOff>
      <xdr:row>6</xdr:row>
      <xdr:rowOff>66675</xdr:rowOff>
    </xdr:from>
    <xdr:to>
      <xdr:col>2</xdr:col>
      <xdr:colOff>638175</xdr:colOff>
      <xdr:row>7</xdr:row>
      <xdr:rowOff>114300</xdr:rowOff>
    </xdr:to>
    <xdr:sp macro="" textlink="">
      <xdr:nvSpPr>
        <xdr:cNvPr id="6146" name="Text Box 2">
          <a:extLst>
            <a:ext uri="{FF2B5EF4-FFF2-40B4-BE49-F238E27FC236}">
              <a16:creationId xmlns:a16="http://schemas.microsoft.com/office/drawing/2014/main" id="{00000000-0008-0000-0600-000002180000}"/>
            </a:ext>
          </a:extLst>
        </xdr:cNvPr>
        <xdr:cNvSpPr txBox="1">
          <a:spLocks noChangeArrowheads="1"/>
        </xdr:cNvSpPr>
      </xdr:nvSpPr>
      <xdr:spPr bwMode="auto">
        <a:xfrm>
          <a:off x="180975" y="1104900"/>
          <a:ext cx="13239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2. Grades =</a:t>
          </a:r>
          <a:endParaRPr lang="de-DE"/>
        </a:p>
      </xdr:txBody>
    </xdr:sp>
    <xdr:clientData/>
  </xdr:twoCellAnchor>
  <xdr:twoCellAnchor>
    <xdr:from>
      <xdr:col>4</xdr:col>
      <xdr:colOff>95250</xdr:colOff>
      <xdr:row>6</xdr:row>
      <xdr:rowOff>66675</xdr:rowOff>
    </xdr:from>
    <xdr:to>
      <xdr:col>4</xdr:col>
      <xdr:colOff>895350</xdr:colOff>
      <xdr:row>7</xdr:row>
      <xdr:rowOff>114300</xdr:rowOff>
    </xdr:to>
    <xdr:sp macro="" textlink="">
      <xdr:nvSpPr>
        <xdr:cNvPr id="6147" name="Text Box 3">
          <a:extLst>
            <a:ext uri="{FF2B5EF4-FFF2-40B4-BE49-F238E27FC236}">
              <a16:creationId xmlns:a16="http://schemas.microsoft.com/office/drawing/2014/main" id="{00000000-0008-0000-0600-000003180000}"/>
            </a:ext>
          </a:extLst>
        </xdr:cNvPr>
        <xdr:cNvSpPr txBox="1">
          <a:spLocks noChangeArrowheads="1"/>
        </xdr:cNvSpPr>
      </xdr:nvSpPr>
      <xdr:spPr bwMode="auto">
        <a:xfrm>
          <a:off x="3381375" y="1104900"/>
          <a:ext cx="800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3</xdr:col>
      <xdr:colOff>114300</xdr:colOff>
      <xdr:row>34</xdr:row>
      <xdr:rowOff>47625</xdr:rowOff>
    </xdr:to>
    <xdr:sp macro="" textlink="">
      <xdr:nvSpPr>
        <xdr:cNvPr id="6148" name="Text Box 4">
          <a:hlinkClick xmlns:r="http://schemas.openxmlformats.org/officeDocument/2006/relationships" r:id="rId1"/>
          <a:extLst>
            <a:ext uri="{FF2B5EF4-FFF2-40B4-BE49-F238E27FC236}">
              <a16:creationId xmlns:a16="http://schemas.microsoft.com/office/drawing/2014/main" id="{00000000-0008-0000-0600-000004180000}"/>
            </a:ext>
          </a:extLst>
        </xdr:cNvPr>
        <xdr:cNvSpPr txBox="1">
          <a:spLocks noChangeArrowheads="1"/>
        </xdr:cNvSpPr>
      </xdr:nvSpPr>
      <xdr:spPr bwMode="auto">
        <a:xfrm>
          <a:off x="180975" y="5419725"/>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3</xdr:col>
      <xdr:colOff>1419225</xdr:colOff>
      <xdr:row>33</xdr:row>
      <xdr:rowOff>9525</xdr:rowOff>
    </xdr:from>
    <xdr:to>
      <xdr:col>4</xdr:col>
      <xdr:colOff>1076325</xdr:colOff>
      <xdr:row>34</xdr:row>
      <xdr:rowOff>47625</xdr:rowOff>
    </xdr:to>
    <xdr:sp macro="[0]!Makro1" textlink="">
      <xdr:nvSpPr>
        <xdr:cNvPr id="6149" name="Text Box 5">
          <a:extLst>
            <a:ext uri="{FF2B5EF4-FFF2-40B4-BE49-F238E27FC236}">
              <a16:creationId xmlns:a16="http://schemas.microsoft.com/office/drawing/2014/main" id="{00000000-0008-0000-0600-000005180000}"/>
            </a:ext>
          </a:extLst>
        </xdr:cNvPr>
        <xdr:cNvSpPr txBox="1">
          <a:spLocks noChangeArrowheads="1"/>
        </xdr:cNvSpPr>
      </xdr:nvSpPr>
      <xdr:spPr bwMode="auto">
        <a:xfrm>
          <a:off x="2924175" y="5419725"/>
          <a:ext cx="1438275"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7169" name="Text Box 1">
          <a:extLst>
            <a:ext uri="{FF2B5EF4-FFF2-40B4-BE49-F238E27FC236}">
              <a16:creationId xmlns:a16="http://schemas.microsoft.com/office/drawing/2014/main" id="{00000000-0008-0000-0700-0000011C0000}"/>
            </a:ext>
          </a:extLst>
        </xdr:cNvPr>
        <xdr:cNvSpPr txBox="1">
          <a:spLocks noChangeArrowheads="1"/>
        </xdr:cNvSpPr>
      </xdr:nvSpPr>
      <xdr:spPr bwMode="auto">
        <a:xfrm>
          <a:off x="180975" y="1847850"/>
          <a:ext cx="369570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lnSpc>
              <a:spcPts val="1100"/>
            </a:lnSpc>
            <a:defRPr sz="1000"/>
          </a:pPr>
          <a:r>
            <a:rPr lang="de-DE" sz="1000" b="0" i="0" u="none" strike="noStrike" baseline="0">
              <a:solidFill>
                <a:srgbClr val="000000"/>
              </a:solidFill>
              <a:latin typeface="Arial"/>
              <a:cs typeface="Arial"/>
            </a:rPr>
            <a:t>Die Liquidität 3. Grades gibt an, zu welchem Anteil das kurz- und mittelfristige Fremdkapital durch das Umlaufvermögen gedeckt ist.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Eine Liquidität 3. Grades in Höhe von 80% sagt aus, dass lediglich 80% der kurz- und mittelfristigen Verbindlichkeiten durch das Umlaufvermögen gedeckt sind.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 Teil des langfristigen Anlagevermögens ist somit kurzfristig finanziert.</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7170" name="Text Box 2">
          <a:extLst>
            <a:ext uri="{FF2B5EF4-FFF2-40B4-BE49-F238E27FC236}">
              <a16:creationId xmlns:a16="http://schemas.microsoft.com/office/drawing/2014/main" id="{00000000-0008-0000-0700-0000021C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Liquidität 3. Grades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7171" name="Text Box 3">
          <a:extLst>
            <a:ext uri="{FF2B5EF4-FFF2-40B4-BE49-F238E27FC236}">
              <a16:creationId xmlns:a16="http://schemas.microsoft.com/office/drawing/2014/main" id="{00000000-0008-0000-0700-0000031C0000}"/>
            </a:ext>
          </a:extLst>
        </xdr:cNvPr>
        <xdr:cNvSpPr txBox="1">
          <a:spLocks noChangeArrowheads="1"/>
        </xdr:cNvSpPr>
      </xdr:nvSpPr>
      <xdr:spPr bwMode="auto">
        <a:xfrm>
          <a:off x="284797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7172" name="Text Box 4">
          <a:hlinkClick xmlns:r="http://schemas.openxmlformats.org/officeDocument/2006/relationships" r:id="rId1"/>
          <a:extLst>
            <a:ext uri="{FF2B5EF4-FFF2-40B4-BE49-F238E27FC236}">
              <a16:creationId xmlns:a16="http://schemas.microsoft.com/office/drawing/2014/main" id="{00000000-0008-0000-0700-0000041C0000}"/>
            </a:ext>
          </a:extLst>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7173" name="Text Box 5">
          <a:extLst>
            <a:ext uri="{FF2B5EF4-FFF2-40B4-BE49-F238E27FC236}">
              <a16:creationId xmlns:a16="http://schemas.microsoft.com/office/drawing/2014/main" id="{00000000-0008-0000-0700-0000051C0000}"/>
            </a:ext>
          </a:extLst>
        </xdr:cNvPr>
        <xdr:cNvSpPr txBox="1">
          <a:spLocks noChangeArrowheads="1"/>
        </xdr:cNvSpPr>
      </xdr:nvSpPr>
      <xdr:spPr bwMode="auto">
        <a:xfrm>
          <a:off x="2333625" y="5419725"/>
          <a:ext cx="142875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114300</xdr:colOff>
      <xdr:row>21</xdr:row>
      <xdr:rowOff>85725</xdr:rowOff>
    </xdr:to>
    <xdr:sp macro="" textlink="">
      <xdr:nvSpPr>
        <xdr:cNvPr id="9217" name="Text Box 1">
          <a:extLst>
            <a:ext uri="{FF2B5EF4-FFF2-40B4-BE49-F238E27FC236}">
              <a16:creationId xmlns:a16="http://schemas.microsoft.com/office/drawing/2014/main" id="{00000000-0008-0000-0800-000001240000}"/>
            </a:ext>
          </a:extLst>
        </xdr:cNvPr>
        <xdr:cNvSpPr txBox="1">
          <a:spLocks noChangeArrowheads="1"/>
        </xdr:cNvSpPr>
      </xdr:nvSpPr>
      <xdr:spPr bwMode="auto">
        <a:xfrm>
          <a:off x="180975" y="1847850"/>
          <a:ext cx="3676650"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5200" tIns="25200" rIns="0" bIns="0" anchor="t" upright="1"/>
        <a:lstStyle/>
        <a:p>
          <a:pPr algn="l" rtl="0">
            <a:defRPr sz="1000"/>
          </a:pPr>
          <a:r>
            <a:rPr lang="de-DE" sz="1000" b="0" i="0" u="none" strike="noStrike" baseline="0">
              <a:solidFill>
                <a:srgbClr val="000000"/>
              </a:solidFill>
              <a:latin typeface="Arial"/>
              <a:cs typeface="Arial"/>
            </a:rPr>
            <a:t>Die Eigenkapitalquote gibt an, wie hoch der Anteil des Eigenkapitals am Gesamtkapital ist. Sie wird zur Beurteilung der Kapitalkraft des Unternehmens herangezogen.</a:t>
          </a:r>
          <a:endParaRPr lang="de-DE"/>
        </a:p>
      </xdr:txBody>
    </xdr:sp>
    <xdr:clientData/>
  </xdr:twoCellAnchor>
  <xdr:twoCellAnchor>
    <xdr:from>
      <xdr:col>1</xdr:col>
      <xdr:colOff>0</xdr:colOff>
      <xdr:row>6</xdr:row>
      <xdr:rowOff>66675</xdr:rowOff>
    </xdr:from>
    <xdr:to>
      <xdr:col>2</xdr:col>
      <xdr:colOff>19050</xdr:colOff>
      <xdr:row>7</xdr:row>
      <xdr:rowOff>114300</xdr:rowOff>
    </xdr:to>
    <xdr:sp macro="" textlink="">
      <xdr:nvSpPr>
        <xdr:cNvPr id="9218" name="Text Box 2">
          <a:extLst>
            <a:ext uri="{FF2B5EF4-FFF2-40B4-BE49-F238E27FC236}">
              <a16:creationId xmlns:a16="http://schemas.microsoft.com/office/drawing/2014/main" id="{00000000-0008-0000-0800-000002240000}"/>
            </a:ext>
          </a:extLst>
        </xdr:cNvPr>
        <xdr:cNvSpPr txBox="1">
          <a:spLocks noChangeArrowheads="1"/>
        </xdr:cNvSpPr>
      </xdr:nvSpPr>
      <xdr:spPr bwMode="auto">
        <a:xfrm>
          <a:off x="180975" y="1104900"/>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Eigenkapitalquote =</a:t>
          </a:r>
          <a:endParaRPr lang="de-DE"/>
        </a:p>
      </xdr:txBody>
    </xdr:sp>
    <xdr:clientData/>
  </xdr:twoCellAnchor>
  <xdr:twoCellAnchor>
    <xdr:from>
      <xdr:col>4</xdr:col>
      <xdr:colOff>28575</xdr:colOff>
      <xdr:row>6</xdr:row>
      <xdr:rowOff>66675</xdr:rowOff>
    </xdr:from>
    <xdr:to>
      <xdr:col>4</xdr:col>
      <xdr:colOff>866775</xdr:colOff>
      <xdr:row>7</xdr:row>
      <xdr:rowOff>114300</xdr:rowOff>
    </xdr:to>
    <xdr:sp macro="" textlink="">
      <xdr:nvSpPr>
        <xdr:cNvPr id="9219" name="Text Box 3">
          <a:extLst>
            <a:ext uri="{FF2B5EF4-FFF2-40B4-BE49-F238E27FC236}">
              <a16:creationId xmlns:a16="http://schemas.microsoft.com/office/drawing/2014/main" id="{00000000-0008-0000-0800-000003240000}"/>
            </a:ext>
          </a:extLst>
        </xdr:cNvPr>
        <xdr:cNvSpPr txBox="1">
          <a:spLocks noChangeArrowheads="1"/>
        </xdr:cNvSpPr>
      </xdr:nvSpPr>
      <xdr:spPr bwMode="auto">
        <a:xfrm>
          <a:off x="2828925" y="1104900"/>
          <a:ext cx="838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x 100 = x %</a:t>
          </a:r>
          <a:endParaRPr lang="de-DE"/>
        </a:p>
      </xdr:txBody>
    </xdr:sp>
    <xdr:clientData/>
  </xdr:twoCellAnchor>
  <xdr:twoCellAnchor>
    <xdr:from>
      <xdr:col>1</xdr:col>
      <xdr:colOff>0</xdr:colOff>
      <xdr:row>33</xdr:row>
      <xdr:rowOff>9525</xdr:rowOff>
    </xdr:from>
    <xdr:to>
      <xdr:col>2</xdr:col>
      <xdr:colOff>0</xdr:colOff>
      <xdr:row>34</xdr:row>
      <xdr:rowOff>47625</xdr:rowOff>
    </xdr:to>
    <xdr:sp macro="" textlink="">
      <xdr:nvSpPr>
        <xdr:cNvPr id="9220" name="Text Box 4">
          <a:hlinkClick xmlns:r="http://schemas.openxmlformats.org/officeDocument/2006/relationships" r:id="rId1"/>
          <a:extLst>
            <a:ext uri="{FF2B5EF4-FFF2-40B4-BE49-F238E27FC236}">
              <a16:creationId xmlns:a16="http://schemas.microsoft.com/office/drawing/2014/main" id="{00000000-0008-0000-0800-000004240000}"/>
            </a:ext>
          </a:extLst>
        </xdr:cNvPr>
        <xdr:cNvSpPr txBox="1">
          <a:spLocks noChangeArrowheads="1"/>
        </xdr:cNvSpPr>
      </xdr:nvSpPr>
      <xdr:spPr bwMode="auto">
        <a:xfrm>
          <a:off x="180975" y="5419725"/>
          <a:ext cx="12573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Zurück</a:t>
          </a:r>
          <a:endParaRPr lang="de-DE"/>
        </a:p>
      </xdr:txBody>
    </xdr:sp>
    <xdr:clientData/>
  </xdr:twoCellAnchor>
  <xdr:twoCellAnchor>
    <xdr:from>
      <xdr:col>2</xdr:col>
      <xdr:colOff>895350</xdr:colOff>
      <xdr:row>33</xdr:row>
      <xdr:rowOff>9525</xdr:rowOff>
    </xdr:from>
    <xdr:to>
      <xdr:col>5</xdr:col>
      <xdr:colOff>0</xdr:colOff>
      <xdr:row>34</xdr:row>
      <xdr:rowOff>47625</xdr:rowOff>
    </xdr:to>
    <xdr:sp macro="[0]!Makro1" textlink="">
      <xdr:nvSpPr>
        <xdr:cNvPr id="9221" name="Text Box 5">
          <a:extLst>
            <a:ext uri="{FF2B5EF4-FFF2-40B4-BE49-F238E27FC236}">
              <a16:creationId xmlns:a16="http://schemas.microsoft.com/office/drawing/2014/main" id="{00000000-0008-0000-0800-000005240000}"/>
            </a:ext>
          </a:extLst>
        </xdr:cNvPr>
        <xdr:cNvSpPr txBox="1">
          <a:spLocks noChangeArrowheads="1"/>
        </xdr:cNvSpPr>
      </xdr:nvSpPr>
      <xdr:spPr bwMode="auto">
        <a:xfrm>
          <a:off x="2333625" y="5419725"/>
          <a:ext cx="1409700" cy="2000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Drucken</a:t>
          </a:r>
          <a:endParaRPr lang="de-DE"/>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6">
    <pageSetUpPr fitToPage="1"/>
  </sheetPr>
  <dimension ref="A1:K29"/>
  <sheetViews>
    <sheetView showGridLines="0" tabSelected="1" workbookViewId="0">
      <selection activeCell="D5" sqref="D5:E5"/>
    </sheetView>
  </sheetViews>
  <sheetFormatPr baseColWidth="10" defaultRowHeight="12.75" x14ac:dyDescent="0.2"/>
  <cols>
    <col min="1" max="1" width="24.140625" style="5" bestFit="1" customWidth="1"/>
    <col min="2" max="2" width="19.7109375" style="5" customWidth="1"/>
    <col min="3" max="3" width="11.140625" style="5" bestFit="1" customWidth="1"/>
    <col min="4" max="4" width="19.7109375" style="5" customWidth="1"/>
    <col min="5" max="5" width="7" style="5" bestFit="1" customWidth="1"/>
    <col min="6" max="6" width="11.42578125" style="5"/>
    <col min="7" max="7" width="25.28515625" style="5" customWidth="1"/>
    <col min="8" max="8" width="19.7109375" style="5" customWidth="1"/>
    <col min="9" max="9" width="11.140625" style="5" bestFit="1" customWidth="1"/>
    <col min="10" max="10" width="19.7109375" style="5" customWidth="1"/>
    <col min="11" max="11" width="6.5703125" style="5" bestFit="1" customWidth="1"/>
    <col min="12" max="16384" width="11.42578125" style="5"/>
  </cols>
  <sheetData>
    <row r="1" spans="1:11" ht="18" x14ac:dyDescent="0.25">
      <c r="A1" s="106" t="s">
        <v>88</v>
      </c>
      <c r="B1" s="106"/>
      <c r="C1" s="106"/>
      <c r="D1" s="106"/>
      <c r="E1" s="106"/>
      <c r="F1" s="106"/>
      <c r="G1" s="106"/>
      <c r="H1" s="106"/>
      <c r="I1" s="106"/>
      <c r="J1" s="106"/>
      <c r="K1" s="106"/>
    </row>
    <row r="2" spans="1:11" ht="18" x14ac:dyDescent="0.25">
      <c r="A2" s="25"/>
      <c r="B2" s="25"/>
      <c r="C2" s="25"/>
      <c r="D2" s="25"/>
      <c r="E2" s="25"/>
      <c r="F2" s="25"/>
      <c r="G2" s="25"/>
      <c r="H2" s="25"/>
      <c r="I2" s="25"/>
      <c r="J2" s="25"/>
      <c r="K2" s="25"/>
    </row>
    <row r="3" spans="1:11" ht="18" x14ac:dyDescent="0.25">
      <c r="A3" s="103" t="s">
        <v>89</v>
      </c>
      <c r="B3" s="104"/>
      <c r="C3" s="104"/>
      <c r="D3" s="104"/>
      <c r="E3" s="105"/>
      <c r="F3" s="25"/>
      <c r="G3" s="103" t="s">
        <v>90</v>
      </c>
      <c r="H3" s="104"/>
      <c r="I3" s="104"/>
      <c r="J3" s="104"/>
      <c r="K3" s="105"/>
    </row>
    <row r="4" spans="1:11" x14ac:dyDescent="0.2">
      <c r="A4" s="18"/>
      <c r="B4" s="20"/>
      <c r="C4" s="20"/>
      <c r="D4" s="20"/>
      <c r="E4" s="21"/>
      <c r="F4" s="12"/>
      <c r="G4" s="18"/>
      <c r="H4" s="20"/>
      <c r="I4" s="20"/>
      <c r="J4" s="20"/>
      <c r="K4" s="21"/>
    </row>
    <row r="5" spans="1:11" x14ac:dyDescent="0.2">
      <c r="A5" s="10"/>
      <c r="B5" s="107" t="s">
        <v>113</v>
      </c>
      <c r="C5" s="108"/>
      <c r="D5" s="107" t="s">
        <v>114</v>
      </c>
      <c r="E5" s="108"/>
      <c r="G5" s="10"/>
      <c r="H5" s="109" t="str">
        <f>$B$5</f>
        <v>WJ 2018</v>
      </c>
      <c r="I5" s="110"/>
      <c r="J5" s="109" t="str">
        <f>$D$5</f>
        <v>WJ 2019</v>
      </c>
      <c r="K5" s="110"/>
    </row>
    <row r="6" spans="1:11" x14ac:dyDescent="0.2">
      <c r="A6" s="10"/>
      <c r="B6" s="26"/>
      <c r="C6" s="26"/>
      <c r="D6" s="26"/>
      <c r="E6" s="26"/>
      <c r="G6" s="10"/>
      <c r="H6" s="26"/>
      <c r="I6" s="26"/>
      <c r="J6" s="26"/>
      <c r="K6" s="26"/>
    </row>
    <row r="7" spans="1:11" x14ac:dyDescent="0.2">
      <c r="A7" s="10"/>
      <c r="B7" s="26" t="s">
        <v>112</v>
      </c>
      <c r="C7" s="26" t="s">
        <v>1</v>
      </c>
      <c r="D7" s="26" t="s">
        <v>112</v>
      </c>
      <c r="E7" s="26" t="s">
        <v>1</v>
      </c>
      <c r="G7" s="10"/>
      <c r="H7" s="26" t="s">
        <v>112</v>
      </c>
      <c r="I7" s="26" t="s">
        <v>1</v>
      </c>
      <c r="J7" s="26" t="s">
        <v>112</v>
      </c>
      <c r="K7" s="26" t="s">
        <v>1</v>
      </c>
    </row>
    <row r="8" spans="1:11" x14ac:dyDescent="0.2">
      <c r="A8" s="10"/>
      <c r="B8" s="27"/>
      <c r="C8" s="27"/>
      <c r="D8" s="27"/>
      <c r="E8" s="27"/>
      <c r="G8" s="10"/>
      <c r="H8" s="27"/>
      <c r="I8" s="27"/>
      <c r="J8" s="27"/>
      <c r="K8" s="27"/>
    </row>
    <row r="9" spans="1:11" x14ac:dyDescent="0.2">
      <c r="A9" s="28" t="s">
        <v>58</v>
      </c>
      <c r="B9" s="29">
        <f>SUM(B10:B12)</f>
        <v>0</v>
      </c>
      <c r="C9" s="30" t="str">
        <f>IF(B9=0,"",(B9*100/$B$28))</f>
        <v/>
      </c>
      <c r="D9" s="29">
        <f>SUM(D10:D12)</f>
        <v>0</v>
      </c>
      <c r="E9" s="31" t="str">
        <f>IF(D9=0,"",(D9*100/$D$28))</f>
        <v/>
      </c>
      <c r="G9" s="28" t="s">
        <v>75</v>
      </c>
      <c r="H9" s="29">
        <f>SUM(H10:H18)</f>
        <v>0</v>
      </c>
      <c r="I9" s="30" t="str">
        <f>IF(H9=0,"",(H9*100/$H$28))</f>
        <v/>
      </c>
      <c r="J9" s="29">
        <f>SUM(J10:J18)</f>
        <v>0</v>
      </c>
      <c r="K9" s="31" t="str">
        <f>IF(J9=0,"",(J9*100/$J$28))</f>
        <v/>
      </c>
    </row>
    <row r="10" spans="1:11" x14ac:dyDescent="0.2">
      <c r="A10" s="10" t="s">
        <v>59</v>
      </c>
      <c r="B10" s="99"/>
      <c r="C10" s="32" t="str">
        <f>IF(B10="","",(B10*100/$B$28))</f>
        <v/>
      </c>
      <c r="D10" s="99"/>
      <c r="E10" s="33" t="str">
        <f>IF(D10="","",(D10*100/$D$28))</f>
        <v/>
      </c>
      <c r="G10" s="34" t="s">
        <v>75</v>
      </c>
      <c r="H10" s="99"/>
      <c r="I10" s="32" t="str">
        <f>IF(H10="","",(H10*100/$H$28))</f>
        <v/>
      </c>
      <c r="J10" s="99"/>
      <c r="K10" s="33" t="str">
        <f>IF(J10="","",(J10*100/$J$28))</f>
        <v/>
      </c>
    </row>
    <row r="11" spans="1:11" x14ac:dyDescent="0.2">
      <c r="A11" s="10" t="s">
        <v>60</v>
      </c>
      <c r="B11" s="99"/>
      <c r="C11" s="32" t="str">
        <f t="shared" ref="C11:C12" si="0">IF(B11="","",(B11*100/$B$28))</f>
        <v/>
      </c>
      <c r="D11" s="99"/>
      <c r="E11" s="33" t="str">
        <f t="shared" ref="E11:E12" si="1">IF(D11="","",(D11*100/$D$28))</f>
        <v/>
      </c>
      <c r="G11" s="34" t="s">
        <v>76</v>
      </c>
      <c r="H11" s="99"/>
      <c r="I11" s="32" t="str">
        <f t="shared" ref="I11:I18" si="2">IF(H11="","",(H11*100/$H$28))</f>
        <v/>
      </c>
      <c r="J11" s="99"/>
      <c r="K11" s="33" t="str">
        <f t="shared" ref="K11:K18" si="3">IF(J11="","",(J11*100/$J$28))</f>
        <v/>
      </c>
    </row>
    <row r="12" spans="1:11" x14ac:dyDescent="0.2">
      <c r="A12" s="10" t="s">
        <v>61</v>
      </c>
      <c r="B12" s="99"/>
      <c r="C12" s="32" t="str">
        <f t="shared" si="0"/>
        <v/>
      </c>
      <c r="D12" s="99"/>
      <c r="E12" s="33" t="str">
        <f t="shared" si="1"/>
        <v/>
      </c>
      <c r="G12" s="34" t="s">
        <v>77</v>
      </c>
      <c r="H12" s="99"/>
      <c r="I12" s="32" t="str">
        <f t="shared" si="2"/>
        <v/>
      </c>
      <c r="J12" s="99"/>
      <c r="K12" s="33" t="str">
        <f t="shared" si="3"/>
        <v/>
      </c>
    </row>
    <row r="13" spans="1:11" x14ac:dyDescent="0.2">
      <c r="A13" s="28" t="s">
        <v>56</v>
      </c>
      <c r="B13" s="29">
        <f>SUM(B14:B18)</f>
        <v>0</v>
      </c>
      <c r="C13" s="30" t="str">
        <f>IF(B13=0,"",(B13*100/$B$28))</f>
        <v/>
      </c>
      <c r="D13" s="29">
        <f>SUM(D14:D18)</f>
        <v>0</v>
      </c>
      <c r="E13" s="31" t="str">
        <f>IF(D13=0,"",(D13*100/$D$28))</f>
        <v/>
      </c>
      <c r="G13" s="34" t="s">
        <v>78</v>
      </c>
      <c r="H13" s="99"/>
      <c r="I13" s="32" t="str">
        <f t="shared" si="2"/>
        <v/>
      </c>
      <c r="J13" s="99"/>
      <c r="K13" s="33" t="str">
        <f t="shared" si="3"/>
        <v/>
      </c>
    </row>
    <row r="14" spans="1:11" x14ac:dyDescent="0.2">
      <c r="A14" s="10" t="s">
        <v>62</v>
      </c>
      <c r="B14" s="99"/>
      <c r="C14" s="32" t="str">
        <f>IF(B14="","",(B14*100/$B$28))</f>
        <v/>
      </c>
      <c r="D14" s="99"/>
      <c r="E14" s="33" t="str">
        <f>IF(D14="","",(D14*100/$D$28))</f>
        <v/>
      </c>
      <c r="G14" s="34" t="s">
        <v>79</v>
      </c>
      <c r="H14" s="99"/>
      <c r="I14" s="32" t="str">
        <f t="shared" si="2"/>
        <v/>
      </c>
      <c r="J14" s="99"/>
      <c r="K14" s="33" t="str">
        <f t="shared" si="3"/>
        <v/>
      </c>
    </row>
    <row r="15" spans="1:11" x14ac:dyDescent="0.2">
      <c r="A15" s="10" t="s">
        <v>63</v>
      </c>
      <c r="B15" s="99"/>
      <c r="C15" s="32" t="str">
        <f t="shared" ref="C15:C18" si="4">IF(B15="","",(B15*100/$B$28))</f>
        <v/>
      </c>
      <c r="D15" s="99"/>
      <c r="E15" s="33" t="str">
        <f t="shared" ref="E15:E18" si="5">IF(D15="","",(D15*100/$D$28))</f>
        <v/>
      </c>
      <c r="G15" s="34" t="s">
        <v>80</v>
      </c>
      <c r="H15" s="99"/>
      <c r="I15" s="32" t="str">
        <f t="shared" si="2"/>
        <v/>
      </c>
      <c r="J15" s="99"/>
      <c r="K15" s="33" t="str">
        <f t="shared" si="3"/>
        <v/>
      </c>
    </row>
    <row r="16" spans="1:11" x14ac:dyDescent="0.2">
      <c r="A16" s="10" t="s">
        <v>64</v>
      </c>
      <c r="B16" s="99"/>
      <c r="C16" s="32" t="str">
        <f t="shared" si="4"/>
        <v/>
      </c>
      <c r="D16" s="99"/>
      <c r="E16" s="33" t="str">
        <f t="shared" si="5"/>
        <v/>
      </c>
      <c r="G16" s="34" t="s">
        <v>81</v>
      </c>
      <c r="H16" s="99"/>
      <c r="I16" s="32" t="str">
        <f t="shared" si="2"/>
        <v/>
      </c>
      <c r="J16" s="99"/>
      <c r="K16" s="33" t="str">
        <f t="shared" si="3"/>
        <v/>
      </c>
    </row>
    <row r="17" spans="1:11" x14ac:dyDescent="0.2">
      <c r="A17" s="10" t="s">
        <v>65</v>
      </c>
      <c r="B17" s="99"/>
      <c r="C17" s="32" t="str">
        <f t="shared" si="4"/>
        <v/>
      </c>
      <c r="D17" s="99"/>
      <c r="E17" s="33" t="str">
        <f t="shared" si="5"/>
        <v/>
      </c>
      <c r="G17" s="34" t="s">
        <v>82</v>
      </c>
      <c r="H17" s="99"/>
      <c r="I17" s="32" t="str">
        <f t="shared" si="2"/>
        <v/>
      </c>
      <c r="J17" s="99"/>
      <c r="K17" s="33" t="str">
        <f t="shared" si="3"/>
        <v/>
      </c>
    </row>
    <row r="18" spans="1:11" x14ac:dyDescent="0.2">
      <c r="A18" s="10" t="s">
        <v>66</v>
      </c>
      <c r="B18" s="99"/>
      <c r="C18" s="32" t="str">
        <f t="shared" si="4"/>
        <v/>
      </c>
      <c r="D18" s="99"/>
      <c r="E18" s="33" t="str">
        <f t="shared" si="5"/>
        <v/>
      </c>
      <c r="G18" s="34" t="s">
        <v>83</v>
      </c>
      <c r="H18" s="99"/>
      <c r="I18" s="32" t="str">
        <f t="shared" si="2"/>
        <v/>
      </c>
      <c r="J18" s="99"/>
      <c r="K18" s="33" t="str">
        <f t="shared" si="3"/>
        <v/>
      </c>
    </row>
    <row r="19" spans="1:11" x14ac:dyDescent="0.2">
      <c r="A19" s="28" t="s">
        <v>67</v>
      </c>
      <c r="B19" s="29">
        <f>SUM(B20:B27)</f>
        <v>0</v>
      </c>
      <c r="C19" s="30" t="str">
        <f>IF(B19=0,"",(B19*100/$B$28))</f>
        <v/>
      </c>
      <c r="D19" s="29">
        <f>SUM(D20:D27)</f>
        <v>0</v>
      </c>
      <c r="E19" s="31" t="str">
        <f>IF(D19=0,"",(D19*100/$D$28))</f>
        <v/>
      </c>
      <c r="G19" s="28" t="s">
        <v>84</v>
      </c>
      <c r="H19" s="29">
        <f>SUM(H20:H27)</f>
        <v>0</v>
      </c>
      <c r="I19" s="30" t="str">
        <f>IF(H19=0,"",(H19*100/$H$28))</f>
        <v/>
      </c>
      <c r="J19" s="29">
        <f>SUM(J20:J27)</f>
        <v>0</v>
      </c>
      <c r="K19" s="31" t="str">
        <f>IF(J19=0,"",(J19*100/$J$28))</f>
        <v/>
      </c>
    </row>
    <row r="20" spans="1:11" x14ac:dyDescent="0.2">
      <c r="A20" s="34" t="s">
        <v>68</v>
      </c>
      <c r="B20" s="99"/>
      <c r="C20" s="32" t="str">
        <f>IF(B20="","",(B20*100/$B$28))</f>
        <v/>
      </c>
      <c r="D20" s="99"/>
      <c r="E20" s="33" t="str">
        <f>IF(D20="","",(D20*100/$D$28))</f>
        <v/>
      </c>
      <c r="G20" s="10" t="s">
        <v>72</v>
      </c>
      <c r="H20" s="99"/>
      <c r="I20" s="32" t="str">
        <f>IF(H20="","",(H20*100/$H$28))</f>
        <v/>
      </c>
      <c r="J20" s="99"/>
      <c r="K20" s="33" t="str">
        <f>IF(J20="","",(J20*100/$J$28))</f>
        <v/>
      </c>
    </row>
    <row r="21" spans="1:11" x14ac:dyDescent="0.2">
      <c r="A21" s="34" t="s">
        <v>69</v>
      </c>
      <c r="B21" s="99"/>
      <c r="C21" s="32" t="str">
        <f t="shared" ref="C21:C27" si="6">IF(B21="","",(B21*100/$B$28))</f>
        <v/>
      </c>
      <c r="D21" s="99"/>
      <c r="E21" s="33" t="str">
        <f t="shared" ref="E21:E27" si="7">IF(D21="","",(D21*100/$D$28))</f>
        <v/>
      </c>
      <c r="G21" s="10" t="s">
        <v>85</v>
      </c>
      <c r="H21" s="99"/>
      <c r="I21" s="32" t="str">
        <f t="shared" ref="I21:I27" si="8">IF(H21="","",(H21*100/$H$28))</f>
        <v/>
      </c>
      <c r="J21" s="99"/>
      <c r="K21" s="33" t="str">
        <f t="shared" ref="K21:K27" si="9">IF(J21="","",(J21*100/$J$28))</f>
        <v/>
      </c>
    </row>
    <row r="22" spans="1:11" x14ac:dyDescent="0.2">
      <c r="A22" s="34" t="s">
        <v>70</v>
      </c>
      <c r="B22" s="99"/>
      <c r="C22" s="32" t="str">
        <f t="shared" si="6"/>
        <v/>
      </c>
      <c r="D22" s="99"/>
      <c r="E22" s="33" t="str">
        <f t="shared" si="7"/>
        <v/>
      </c>
      <c r="G22" s="10" t="s">
        <v>100</v>
      </c>
      <c r="H22" s="99"/>
      <c r="I22" s="32" t="str">
        <f t="shared" si="8"/>
        <v/>
      </c>
      <c r="J22" s="99"/>
      <c r="K22" s="33" t="str">
        <f t="shared" si="9"/>
        <v/>
      </c>
    </row>
    <row r="23" spans="1:11" x14ac:dyDescent="0.2">
      <c r="A23" s="10" t="s">
        <v>71</v>
      </c>
      <c r="B23" s="99"/>
      <c r="C23" s="32" t="str">
        <f t="shared" si="6"/>
        <v/>
      </c>
      <c r="D23" s="99"/>
      <c r="E23" s="33" t="str">
        <f t="shared" si="7"/>
        <v/>
      </c>
      <c r="G23" s="35" t="s">
        <v>101</v>
      </c>
      <c r="H23" s="100"/>
      <c r="I23" s="32" t="str">
        <f t="shared" si="8"/>
        <v/>
      </c>
      <c r="J23" s="100"/>
      <c r="K23" s="33" t="str">
        <f t="shared" si="9"/>
        <v/>
      </c>
    </row>
    <row r="24" spans="1:11" x14ac:dyDescent="0.2">
      <c r="A24" s="10" t="s">
        <v>72</v>
      </c>
      <c r="B24" s="99"/>
      <c r="C24" s="32" t="str">
        <f t="shared" si="6"/>
        <v/>
      </c>
      <c r="D24" s="99"/>
      <c r="E24" s="33" t="str">
        <f t="shared" si="7"/>
        <v/>
      </c>
      <c r="G24" s="35" t="s">
        <v>102</v>
      </c>
      <c r="H24" s="100"/>
      <c r="I24" s="32" t="str">
        <f t="shared" si="8"/>
        <v/>
      </c>
      <c r="J24" s="100"/>
      <c r="K24" s="33" t="str">
        <f t="shared" si="9"/>
        <v/>
      </c>
    </row>
    <row r="25" spans="1:11" x14ac:dyDescent="0.2">
      <c r="A25" s="10" t="s">
        <v>73</v>
      </c>
      <c r="B25" s="99"/>
      <c r="C25" s="32" t="str">
        <f t="shared" si="6"/>
        <v/>
      </c>
      <c r="D25" s="99"/>
      <c r="E25" s="33" t="str">
        <f t="shared" si="7"/>
        <v/>
      </c>
      <c r="G25" s="35" t="s">
        <v>103</v>
      </c>
      <c r="H25" s="100"/>
      <c r="I25" s="32" t="str">
        <f t="shared" si="8"/>
        <v/>
      </c>
      <c r="J25" s="100"/>
      <c r="K25" s="33" t="str">
        <f t="shared" si="9"/>
        <v/>
      </c>
    </row>
    <row r="26" spans="1:11" x14ac:dyDescent="0.2">
      <c r="A26" s="10"/>
      <c r="B26" s="99"/>
      <c r="C26" s="32" t="str">
        <f t="shared" si="6"/>
        <v/>
      </c>
      <c r="D26" s="99"/>
      <c r="E26" s="33" t="str">
        <f t="shared" si="7"/>
        <v/>
      </c>
      <c r="G26" s="10" t="s">
        <v>86</v>
      </c>
      <c r="H26" s="99"/>
      <c r="I26" s="32" t="str">
        <f t="shared" si="8"/>
        <v/>
      </c>
      <c r="J26" s="99"/>
      <c r="K26" s="33" t="str">
        <f t="shared" si="9"/>
        <v/>
      </c>
    </row>
    <row r="27" spans="1:11" x14ac:dyDescent="0.2">
      <c r="A27" s="10"/>
      <c r="B27" s="99"/>
      <c r="C27" s="32" t="str">
        <f t="shared" si="6"/>
        <v/>
      </c>
      <c r="D27" s="99"/>
      <c r="E27" s="33" t="str">
        <f t="shared" si="7"/>
        <v/>
      </c>
      <c r="G27" s="10" t="s">
        <v>87</v>
      </c>
      <c r="H27" s="99"/>
      <c r="I27" s="32" t="str">
        <f t="shared" si="8"/>
        <v/>
      </c>
      <c r="J27" s="99"/>
      <c r="K27" s="33" t="str">
        <f t="shared" si="9"/>
        <v/>
      </c>
    </row>
    <row r="28" spans="1:11" x14ac:dyDescent="0.2">
      <c r="A28" s="6" t="s">
        <v>74</v>
      </c>
      <c r="B28" s="36">
        <f>SUM(B9,B13,B19)</f>
        <v>0</v>
      </c>
      <c r="C28" s="37" t="str">
        <f>IF(B28=0,"",(B28*100/$B$28))</f>
        <v/>
      </c>
      <c r="D28" s="36">
        <f>SUM(D9,D13,D19)</f>
        <v>0</v>
      </c>
      <c r="E28" s="38" t="str">
        <f>IF(D28=0,"",(D28*100/$D$28))</f>
        <v/>
      </c>
      <c r="G28" s="6" t="s">
        <v>74</v>
      </c>
      <c r="H28" s="36">
        <f>SUM(H9,H19)</f>
        <v>0</v>
      </c>
      <c r="I28" s="37" t="str">
        <f>IF(H28=0,"",(H28*100/$H$28))</f>
        <v/>
      </c>
      <c r="J28" s="36">
        <f>SUM(J9,J19)</f>
        <v>0</v>
      </c>
      <c r="K28" s="38" t="str">
        <f>IF(J28=0,"",(J28*100/$J$28))</f>
        <v/>
      </c>
    </row>
    <row r="29" spans="1:11" x14ac:dyDescent="0.2">
      <c r="A29" s="12"/>
      <c r="B29" s="39"/>
      <c r="C29" s="40"/>
      <c r="D29" s="40"/>
      <c r="E29" s="40"/>
    </row>
  </sheetData>
  <sheetProtection password="EF43" sheet="1" objects="1" scenarios="1" selectLockedCells="1"/>
  <mergeCells count="7">
    <mergeCell ref="A3:E3"/>
    <mergeCell ref="G3:K3"/>
    <mergeCell ref="A1:K1"/>
    <mergeCell ref="B5:C5"/>
    <mergeCell ref="D5:E5"/>
    <mergeCell ref="H5:I5"/>
    <mergeCell ref="J5:K5"/>
  </mergeCells>
  <phoneticPr fontId="8" type="noConversion"/>
  <printOptions horizontalCentered="1"/>
  <pageMargins left="0.78740157480314965" right="0.78740157480314965" top="0.98425196850393704" bottom="0.98425196850393704" header="0.51181102362204722" footer="0.51181102362204722"/>
  <pageSetup paperSize="9" scale="75" orientation="landscape" r:id="rId1"/>
  <headerFooter alignWithMargins="0">
    <oddFooter>&amp;L&amp;F&amp;C&amp;A&amp;R&amp;D,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F35"/>
  <sheetViews>
    <sheetView showGridLines="0" workbookViewId="0">
      <selection activeCell="C31" sqref="C31:E31"/>
    </sheetView>
  </sheetViews>
  <sheetFormatPr baseColWidth="10" defaultRowHeight="12.75" x14ac:dyDescent="0.2"/>
  <cols>
    <col min="1" max="1" width="2.7109375" style="5" customWidth="1"/>
    <col min="2" max="2" width="18.85546875" style="5" customWidth="1"/>
    <col min="3" max="3" width="18.140625" style="5" customWidth="1"/>
    <col min="4" max="4" width="2.8554687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106</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84</v>
      </c>
      <c r="D7" s="16"/>
      <c r="F7" s="13"/>
    </row>
    <row r="8" spans="1:6" x14ac:dyDescent="0.2">
      <c r="A8" s="10"/>
      <c r="B8" s="11"/>
      <c r="C8" s="16" t="s">
        <v>105</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8"/>
      <c r="B22" s="19"/>
      <c r="C22" s="20"/>
      <c r="D22" s="20"/>
      <c r="E22" s="20"/>
      <c r="F22" s="96"/>
    </row>
    <row r="23" spans="1:6" x14ac:dyDescent="0.2">
      <c r="A23" s="10"/>
      <c r="B23" s="11"/>
      <c r="C23" s="12"/>
      <c r="D23" s="12"/>
      <c r="E23" s="12"/>
      <c r="F23" s="95"/>
    </row>
    <row r="24" spans="1:6" x14ac:dyDescent="0.2">
      <c r="A24" s="10"/>
      <c r="B24" s="14" t="s">
        <v>53</v>
      </c>
      <c r="C24" s="12"/>
      <c r="D24" s="12"/>
      <c r="E24" s="12"/>
      <c r="F24" s="95"/>
    </row>
    <row r="25" spans="1:6" x14ac:dyDescent="0.2">
      <c r="A25" s="10"/>
      <c r="B25" s="14"/>
      <c r="C25" s="12"/>
      <c r="D25" s="12"/>
      <c r="E25" s="12"/>
      <c r="F25" s="95"/>
    </row>
    <row r="26" spans="1:6" x14ac:dyDescent="0.2">
      <c r="A26" s="10"/>
      <c r="B26" s="14"/>
      <c r="C26" s="78" t="str">
        <f>'1'!C23</f>
        <v>WJ 2018</v>
      </c>
      <c r="D26" s="78"/>
      <c r="E26" s="78" t="str">
        <f>'1'!E23</f>
        <v>WJ 2019</v>
      </c>
      <c r="F26" s="95"/>
    </row>
    <row r="27" spans="1:6" x14ac:dyDescent="0.2">
      <c r="A27" s="10"/>
      <c r="B27" s="11"/>
      <c r="C27" s="12"/>
      <c r="D27" s="12"/>
      <c r="E27" s="12"/>
      <c r="F27" s="95"/>
    </row>
    <row r="28" spans="1:6" x14ac:dyDescent="0.2">
      <c r="A28" s="10"/>
      <c r="B28" s="14" t="s">
        <v>84</v>
      </c>
      <c r="C28" s="97">
        <f>Bilanzdaten!$H$21+Bilanzdaten!$H$22+Bilanzdaten!$H$23+Bilanzdaten!$H$24+Bilanzdaten!$H$25+Bilanzdaten!$H$26+Bilanzdaten!$H$27</f>
        <v>0</v>
      </c>
      <c r="D28" s="97"/>
      <c r="E28" s="97">
        <f>Bilanzdaten!$J$21+Bilanzdaten!$J$22+Bilanzdaten!$J$23+Bilanzdaten!$J$24+Bilanzdaten!$J$25+Bilanzdaten!$J$26+Bilanzdaten!$J$27</f>
        <v>0</v>
      </c>
      <c r="F28" s="95"/>
    </row>
    <row r="29" spans="1:6" x14ac:dyDescent="0.2">
      <c r="A29" s="10"/>
      <c r="B29" s="14" t="s">
        <v>105</v>
      </c>
      <c r="C29" s="97">
        <f>Bilanzdaten!$H$10+Bilanzdaten!$H$11+Bilanzdaten!$H$12+Bilanzdaten!$H$13+Bilanzdaten!$H$14+Bilanzdaten!$H$15+Bilanzdaten!$H$19</f>
        <v>0</v>
      </c>
      <c r="D29" s="97"/>
      <c r="E29" s="97">
        <f>Bilanzdaten!$J$10+Bilanzdaten!$J$11+Bilanzdaten!$J$12+Bilanzdaten!$J$13+Bilanzdaten!$J$14+Bilanzdaten!$J$15+Bilanzdaten!$J$19</f>
        <v>0</v>
      </c>
      <c r="F29" s="95"/>
    </row>
    <row r="30" spans="1:6" x14ac:dyDescent="0.2">
      <c r="A30" s="10"/>
      <c r="B30" s="11"/>
      <c r="C30" s="12"/>
      <c r="D30" s="12"/>
      <c r="E30" s="12"/>
      <c r="F30" s="95"/>
    </row>
    <row r="31" spans="1:6" x14ac:dyDescent="0.2">
      <c r="A31" s="10"/>
      <c r="B31" s="14" t="s">
        <v>106</v>
      </c>
      <c r="C31" s="23" t="str">
        <f>IF(C28=0,"",(C28/C29))</f>
        <v/>
      </c>
      <c r="D31" s="23" t="str">
        <f t="shared" ref="D31:E31" si="0">IF(D28=0,"",(D28/D29))</f>
        <v/>
      </c>
      <c r="E31" s="23" t="str">
        <f t="shared" si="0"/>
        <v/>
      </c>
      <c r="F31" s="95"/>
    </row>
    <row r="32" spans="1:6" x14ac:dyDescent="0.2">
      <c r="A32" s="18"/>
      <c r="B32" s="19"/>
      <c r="C32" s="20"/>
      <c r="D32" s="20"/>
      <c r="E32" s="20"/>
      <c r="F32" s="96"/>
    </row>
    <row r="33" spans="2:6" x14ac:dyDescent="0.2">
      <c r="B33" s="24"/>
      <c r="F33" s="98"/>
    </row>
    <row r="34" spans="2:6" x14ac:dyDescent="0.2">
      <c r="B34" s="24"/>
      <c r="F34" s="98"/>
    </row>
    <row r="35" spans="2:6" x14ac:dyDescent="0.2">
      <c r="B35" s="24"/>
      <c r="F35"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F42"/>
  <sheetViews>
    <sheetView showGridLines="0" workbookViewId="0">
      <selection activeCell="C38" sqref="C38:E38"/>
    </sheetView>
  </sheetViews>
  <sheetFormatPr baseColWidth="10" defaultRowHeight="12.75" x14ac:dyDescent="0.2"/>
  <cols>
    <col min="1" max="1" width="2.7109375" style="5" customWidth="1"/>
    <col min="2" max="2" width="18.85546875" style="5" customWidth="1"/>
    <col min="3" max="3" width="18.140625" style="5" customWidth="1"/>
    <col min="4" max="4" width="2.710937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107</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84</v>
      </c>
      <c r="D7" s="16"/>
      <c r="F7" s="13"/>
    </row>
    <row r="8" spans="1:6" x14ac:dyDescent="0.2">
      <c r="A8" s="10"/>
      <c r="B8" s="11"/>
      <c r="C8" s="16" t="s">
        <v>75</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0"/>
      <c r="B22" s="11"/>
      <c r="C22" s="12"/>
      <c r="D22" s="12"/>
      <c r="E22" s="12"/>
      <c r="F22" s="95"/>
    </row>
    <row r="23" spans="1:6" x14ac:dyDescent="0.2">
      <c r="A23" s="10"/>
      <c r="B23" s="11"/>
      <c r="C23" s="12"/>
      <c r="D23" s="12"/>
      <c r="E23" s="12"/>
      <c r="F23" s="95"/>
    </row>
    <row r="24" spans="1:6" x14ac:dyDescent="0.2">
      <c r="A24" s="10"/>
      <c r="B24" s="11"/>
      <c r="C24" s="12"/>
      <c r="D24" s="12"/>
      <c r="E24" s="12"/>
      <c r="F24" s="95"/>
    </row>
    <row r="25" spans="1:6" x14ac:dyDescent="0.2">
      <c r="A25" s="10"/>
      <c r="B25" s="11"/>
      <c r="C25" s="12"/>
      <c r="D25" s="12"/>
      <c r="E25" s="12"/>
      <c r="F25" s="95"/>
    </row>
    <row r="26" spans="1:6" x14ac:dyDescent="0.2">
      <c r="A26" s="10"/>
      <c r="B26" s="11"/>
      <c r="C26" s="12"/>
      <c r="D26" s="12"/>
      <c r="E26" s="12"/>
      <c r="F26" s="95"/>
    </row>
    <row r="27" spans="1:6" x14ac:dyDescent="0.2">
      <c r="A27" s="10"/>
      <c r="B27" s="11"/>
      <c r="C27" s="12"/>
      <c r="D27" s="12"/>
      <c r="E27" s="12"/>
      <c r="F27" s="95"/>
    </row>
    <row r="28" spans="1:6" x14ac:dyDescent="0.2">
      <c r="A28" s="10"/>
      <c r="B28" s="11"/>
      <c r="C28" s="12"/>
      <c r="D28" s="12"/>
      <c r="E28" s="12"/>
      <c r="F28" s="95"/>
    </row>
    <row r="29" spans="1:6" x14ac:dyDescent="0.2">
      <c r="A29" s="18"/>
      <c r="B29" s="19"/>
      <c r="C29" s="20"/>
      <c r="D29" s="20"/>
      <c r="E29" s="20"/>
      <c r="F29" s="96"/>
    </row>
    <row r="30" spans="1:6" x14ac:dyDescent="0.2">
      <c r="A30" s="10"/>
      <c r="B30" s="11"/>
      <c r="C30" s="12"/>
      <c r="D30" s="12"/>
      <c r="E30" s="12"/>
      <c r="F30" s="95"/>
    </row>
    <row r="31" spans="1:6" x14ac:dyDescent="0.2">
      <c r="A31" s="10"/>
      <c r="B31" s="14" t="s">
        <v>53</v>
      </c>
      <c r="C31" s="12"/>
      <c r="D31" s="12"/>
      <c r="E31" s="12"/>
      <c r="F31" s="95"/>
    </row>
    <row r="32" spans="1:6" x14ac:dyDescent="0.2">
      <c r="A32" s="10"/>
      <c r="B32" s="14"/>
      <c r="C32" s="12"/>
      <c r="D32" s="12"/>
      <c r="E32" s="12"/>
      <c r="F32" s="95"/>
    </row>
    <row r="33" spans="1:6" x14ac:dyDescent="0.2">
      <c r="A33" s="10"/>
      <c r="B33" s="14"/>
      <c r="C33" s="78" t="str">
        <f>'1'!C23</f>
        <v>WJ 2018</v>
      </c>
      <c r="D33" s="78"/>
      <c r="E33" s="78" t="str">
        <f>'1'!E23</f>
        <v>WJ 2019</v>
      </c>
      <c r="F33" s="95"/>
    </row>
    <row r="34" spans="1:6" x14ac:dyDescent="0.2">
      <c r="A34" s="10"/>
      <c r="B34" s="11"/>
      <c r="C34" s="12"/>
      <c r="D34" s="12"/>
      <c r="E34" s="12"/>
      <c r="F34" s="95"/>
    </row>
    <row r="35" spans="1:6" x14ac:dyDescent="0.2">
      <c r="A35" s="10"/>
      <c r="B35" s="14" t="s">
        <v>84</v>
      </c>
      <c r="C35" s="97">
        <f>Bilanzdaten!$H$21+Bilanzdaten!$H$22+Bilanzdaten!$H$23+Bilanzdaten!$H$24+Bilanzdaten!$H$25+Bilanzdaten!$H$26+Bilanzdaten!$H$27</f>
        <v>0</v>
      </c>
      <c r="D35" s="97"/>
      <c r="E35" s="97">
        <f>Bilanzdaten!$J$21+Bilanzdaten!$J$22+Bilanzdaten!$J$23+Bilanzdaten!$J$24+Bilanzdaten!$J$25+Bilanzdaten!$J$26+Bilanzdaten!$J$27</f>
        <v>0</v>
      </c>
      <c r="F35" s="95"/>
    </row>
    <row r="36" spans="1:6" x14ac:dyDescent="0.2">
      <c r="A36" s="10"/>
      <c r="B36" s="14" t="s">
        <v>75</v>
      </c>
      <c r="C36" s="97">
        <f>Bilanzdaten!$H$10+Bilanzdaten!$H$11+Bilanzdaten!$H$12+Bilanzdaten!$H$13+Bilanzdaten!$H$14+Bilanzdaten!$H$15</f>
        <v>0</v>
      </c>
      <c r="D36" s="97"/>
      <c r="E36" s="97">
        <f>Bilanzdaten!$J$10+Bilanzdaten!$J$11+Bilanzdaten!$J$12+Bilanzdaten!$J$13+Bilanzdaten!$J$14+Bilanzdaten!$J$15</f>
        <v>0</v>
      </c>
      <c r="F36" s="95"/>
    </row>
    <row r="37" spans="1:6" x14ac:dyDescent="0.2">
      <c r="A37" s="10"/>
      <c r="B37" s="11"/>
      <c r="C37" s="12"/>
      <c r="D37" s="12"/>
      <c r="E37" s="12"/>
      <c r="F37" s="95"/>
    </row>
    <row r="38" spans="1:6" x14ac:dyDescent="0.2">
      <c r="A38" s="10"/>
      <c r="B38" s="14" t="s">
        <v>106</v>
      </c>
      <c r="C38" s="23" t="str">
        <f>IF(C35=0,"",(C35/C36))</f>
        <v/>
      </c>
      <c r="D38" s="23" t="str">
        <f t="shared" ref="D38:E38" si="0">IF(D35=0,"",(D35/D36))</f>
        <v/>
      </c>
      <c r="E38" s="23" t="str">
        <f t="shared" si="0"/>
        <v/>
      </c>
      <c r="F38" s="95"/>
    </row>
    <row r="39" spans="1:6" x14ac:dyDescent="0.2">
      <c r="A39" s="18"/>
      <c r="B39" s="19"/>
      <c r="C39" s="20"/>
      <c r="D39" s="20"/>
      <c r="E39" s="20"/>
      <c r="F39" s="96"/>
    </row>
    <row r="40" spans="1:6" x14ac:dyDescent="0.2">
      <c r="B40" s="24"/>
      <c r="F40" s="98"/>
    </row>
    <row r="41" spans="1:6" x14ac:dyDescent="0.2">
      <c r="B41" s="24"/>
      <c r="F41" s="98"/>
    </row>
    <row r="42" spans="1:6" x14ac:dyDescent="0.2">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4"/>
  <dimension ref="A1:F42"/>
  <sheetViews>
    <sheetView showGridLines="0" workbookViewId="0">
      <selection activeCell="E38" sqref="E38"/>
    </sheetView>
  </sheetViews>
  <sheetFormatPr baseColWidth="10" defaultRowHeight="12.75" x14ac:dyDescent="0.2"/>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110</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111</v>
      </c>
      <c r="D7" s="16"/>
      <c r="F7" s="13"/>
    </row>
    <row r="8" spans="1:6" x14ac:dyDescent="0.2">
      <c r="A8" s="10"/>
      <c r="B8" s="11"/>
      <c r="C8" s="16" t="s">
        <v>105</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0"/>
      <c r="B22" s="11"/>
      <c r="C22" s="12"/>
      <c r="D22" s="12"/>
      <c r="E22" s="12"/>
      <c r="F22" s="95"/>
    </row>
    <row r="23" spans="1:6" x14ac:dyDescent="0.2">
      <c r="A23" s="10"/>
      <c r="B23" s="11"/>
      <c r="C23" s="12"/>
      <c r="D23" s="12"/>
      <c r="E23" s="12"/>
      <c r="F23" s="95"/>
    </row>
    <row r="24" spans="1:6" x14ac:dyDescent="0.2">
      <c r="A24" s="10"/>
      <c r="B24" s="11"/>
      <c r="C24" s="12"/>
      <c r="D24" s="12"/>
      <c r="E24" s="12"/>
      <c r="F24" s="95"/>
    </row>
    <row r="25" spans="1:6" x14ac:dyDescent="0.2">
      <c r="A25" s="10"/>
      <c r="B25" s="11"/>
      <c r="C25" s="12"/>
      <c r="D25" s="12"/>
      <c r="E25" s="12"/>
      <c r="F25" s="95"/>
    </row>
    <row r="26" spans="1:6" x14ac:dyDescent="0.2">
      <c r="A26" s="10"/>
      <c r="B26" s="11"/>
      <c r="C26" s="12"/>
      <c r="D26" s="12"/>
      <c r="E26" s="12"/>
      <c r="F26" s="95"/>
    </row>
    <row r="27" spans="1:6" x14ac:dyDescent="0.2">
      <c r="A27" s="10"/>
      <c r="B27" s="11"/>
      <c r="C27" s="12"/>
      <c r="D27" s="12"/>
      <c r="E27" s="12"/>
      <c r="F27" s="95"/>
    </row>
    <row r="28" spans="1:6" x14ac:dyDescent="0.2">
      <c r="A28" s="10"/>
      <c r="B28" s="11"/>
      <c r="C28" s="12"/>
      <c r="D28" s="12"/>
      <c r="E28" s="12"/>
      <c r="F28" s="95"/>
    </row>
    <row r="29" spans="1:6" x14ac:dyDescent="0.2">
      <c r="A29" s="18"/>
      <c r="B29" s="19"/>
      <c r="C29" s="20"/>
      <c r="D29" s="20"/>
      <c r="E29" s="20"/>
      <c r="F29" s="96"/>
    </row>
    <row r="30" spans="1:6" x14ac:dyDescent="0.2">
      <c r="A30" s="10"/>
      <c r="B30" s="11"/>
      <c r="C30" s="12"/>
      <c r="D30" s="12"/>
      <c r="E30" s="12"/>
      <c r="F30" s="95"/>
    </row>
    <row r="31" spans="1:6" x14ac:dyDescent="0.2">
      <c r="A31" s="10"/>
      <c r="B31" s="14" t="s">
        <v>53</v>
      </c>
      <c r="C31" s="12"/>
      <c r="D31" s="12"/>
      <c r="E31" s="12"/>
      <c r="F31" s="95"/>
    </row>
    <row r="32" spans="1:6" x14ac:dyDescent="0.2">
      <c r="A32" s="10"/>
      <c r="B32" s="14"/>
      <c r="C32" s="12"/>
      <c r="D32" s="12"/>
      <c r="E32" s="12"/>
      <c r="F32" s="95"/>
    </row>
    <row r="33" spans="1:6" x14ac:dyDescent="0.2">
      <c r="A33" s="10"/>
      <c r="B33" s="14"/>
      <c r="C33" s="78" t="str">
        <f>'1'!C23</f>
        <v>WJ 2018</v>
      </c>
      <c r="D33" s="78"/>
      <c r="E33" s="78" t="str">
        <f>'1'!E23</f>
        <v>WJ 2019</v>
      </c>
      <c r="F33" s="95"/>
    </row>
    <row r="34" spans="1:6" x14ac:dyDescent="0.2">
      <c r="A34" s="10"/>
      <c r="B34" s="11"/>
      <c r="C34" s="12"/>
      <c r="D34" s="12"/>
      <c r="E34" s="12"/>
      <c r="F34" s="95"/>
    </row>
    <row r="35" spans="1:6" x14ac:dyDescent="0.2">
      <c r="A35" s="10"/>
      <c r="B35" s="14" t="s">
        <v>111</v>
      </c>
      <c r="C35" s="97">
        <f>Bilanzdaten!$H$21+Bilanzdaten!$H$22+Bilanzdaten!$H$23+Bilanzdaten!$H$24+Bilanzdaten!$H$25+Bilanzdaten!$H$26+Bilanzdaten!$H$27</f>
        <v>0</v>
      </c>
      <c r="D35" s="97"/>
      <c r="E35" s="97">
        <f>Bilanzdaten!$J$21+Bilanzdaten!$J$22+Bilanzdaten!$J$23+Bilanzdaten!$J$24+Bilanzdaten!$J$25+Bilanzdaten!$J$26+Bilanzdaten!$J$27</f>
        <v>0</v>
      </c>
      <c r="F35" s="95"/>
    </row>
    <row r="36" spans="1:6" x14ac:dyDescent="0.2">
      <c r="A36" s="10"/>
      <c r="B36" s="14" t="s">
        <v>105</v>
      </c>
      <c r="C36" s="97">
        <f>Bilanzdaten!$H$10+Bilanzdaten!$H$11+Bilanzdaten!$H$12+Bilanzdaten!$H$13+Bilanzdaten!$H$14+Bilanzdaten!$H$15+Bilanzdaten!$H$19</f>
        <v>0</v>
      </c>
      <c r="D36" s="97"/>
      <c r="E36" s="97">
        <f>Bilanzdaten!$J$10+Bilanzdaten!$J$11+Bilanzdaten!$J$12+Bilanzdaten!$J$13+Bilanzdaten!$J$14+Bilanzdaten!$J$15+Bilanzdaten!$J$19</f>
        <v>0</v>
      </c>
      <c r="F36" s="95"/>
    </row>
    <row r="37" spans="1:6" x14ac:dyDescent="0.2">
      <c r="A37" s="10"/>
      <c r="B37" s="11"/>
      <c r="C37" s="12"/>
      <c r="D37" s="12"/>
      <c r="E37" s="12"/>
      <c r="F37" s="95"/>
    </row>
    <row r="38" spans="1:6" x14ac:dyDescent="0.2">
      <c r="A38" s="10"/>
      <c r="B38" s="14" t="s">
        <v>106</v>
      </c>
      <c r="C38" s="23" t="str">
        <f>IF(C35=0,"",(C35/C36))</f>
        <v/>
      </c>
      <c r="D38" s="23" t="str">
        <f t="shared" ref="D38:E38" si="0">IF(D35=0,"",(D35/D36))</f>
        <v/>
      </c>
      <c r="E38" s="23" t="str">
        <f t="shared" si="0"/>
        <v/>
      </c>
      <c r="F38" s="95"/>
    </row>
    <row r="39" spans="1:6" x14ac:dyDescent="0.2">
      <c r="A39" s="18"/>
      <c r="B39" s="19"/>
      <c r="C39" s="20"/>
      <c r="D39" s="20"/>
      <c r="E39" s="20"/>
      <c r="F39" s="96"/>
    </row>
    <row r="40" spans="1:6" x14ac:dyDescent="0.2">
      <c r="B40" s="24"/>
      <c r="F40" s="98"/>
    </row>
    <row r="41" spans="1:6" x14ac:dyDescent="0.2">
      <c r="B41" s="24"/>
      <c r="F41" s="98"/>
    </row>
    <row r="42" spans="1:6" x14ac:dyDescent="0.2">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dimension ref="A1:F42"/>
  <sheetViews>
    <sheetView showGridLines="0" workbookViewId="0">
      <selection activeCell="C38" sqref="C38:E38"/>
    </sheetView>
  </sheetViews>
  <sheetFormatPr baseColWidth="10" defaultRowHeight="12.75" x14ac:dyDescent="0.2"/>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108</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58</v>
      </c>
      <c r="D7" s="16"/>
      <c r="F7" s="13"/>
    </row>
    <row r="8" spans="1:6" x14ac:dyDescent="0.2">
      <c r="A8" s="10"/>
      <c r="B8" s="11"/>
      <c r="C8" s="16" t="s">
        <v>56</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0"/>
      <c r="B22" s="11"/>
      <c r="C22" s="12"/>
      <c r="D22" s="12"/>
      <c r="E22" s="12"/>
      <c r="F22" s="95"/>
    </row>
    <row r="23" spans="1:6" x14ac:dyDescent="0.2">
      <c r="A23" s="10"/>
      <c r="B23" s="11"/>
      <c r="C23" s="12"/>
      <c r="D23" s="12"/>
      <c r="E23" s="12"/>
      <c r="F23" s="95"/>
    </row>
    <row r="24" spans="1:6" x14ac:dyDescent="0.2">
      <c r="A24" s="10"/>
      <c r="B24" s="11"/>
      <c r="C24" s="12"/>
      <c r="D24" s="12"/>
      <c r="E24" s="12"/>
      <c r="F24" s="95"/>
    </row>
    <row r="25" spans="1:6" x14ac:dyDescent="0.2">
      <c r="A25" s="10"/>
      <c r="B25" s="11"/>
      <c r="C25" s="12"/>
      <c r="D25" s="12"/>
      <c r="E25" s="12"/>
      <c r="F25" s="95"/>
    </row>
    <row r="26" spans="1:6" x14ac:dyDescent="0.2">
      <c r="A26" s="10"/>
      <c r="B26" s="11"/>
      <c r="C26" s="12"/>
      <c r="D26" s="12"/>
      <c r="E26" s="12"/>
      <c r="F26" s="95"/>
    </row>
    <row r="27" spans="1:6" x14ac:dyDescent="0.2">
      <c r="A27" s="10"/>
      <c r="B27" s="11"/>
      <c r="C27" s="12"/>
      <c r="D27" s="12"/>
      <c r="E27" s="12"/>
      <c r="F27" s="95"/>
    </row>
    <row r="28" spans="1:6" x14ac:dyDescent="0.2">
      <c r="A28" s="10"/>
      <c r="B28" s="11"/>
      <c r="C28" s="12"/>
      <c r="D28" s="12"/>
      <c r="E28" s="12"/>
      <c r="F28" s="95"/>
    </row>
    <row r="29" spans="1:6" x14ac:dyDescent="0.2">
      <c r="A29" s="18"/>
      <c r="B29" s="19"/>
      <c r="C29" s="20"/>
      <c r="D29" s="20"/>
      <c r="E29" s="20"/>
      <c r="F29" s="96"/>
    </row>
    <row r="30" spans="1:6" x14ac:dyDescent="0.2">
      <c r="A30" s="10"/>
      <c r="B30" s="11"/>
      <c r="C30" s="12"/>
      <c r="D30" s="12"/>
      <c r="E30" s="12"/>
      <c r="F30" s="95"/>
    </row>
    <row r="31" spans="1:6" x14ac:dyDescent="0.2">
      <c r="A31" s="10"/>
      <c r="B31" s="14" t="s">
        <v>53</v>
      </c>
      <c r="C31" s="12"/>
      <c r="D31" s="12"/>
      <c r="E31" s="12"/>
      <c r="F31" s="95"/>
    </row>
    <row r="32" spans="1:6" x14ac:dyDescent="0.2">
      <c r="A32" s="10"/>
      <c r="B32" s="14"/>
      <c r="C32" s="12"/>
      <c r="D32" s="12"/>
      <c r="E32" s="12"/>
      <c r="F32" s="95"/>
    </row>
    <row r="33" spans="1:6" x14ac:dyDescent="0.2">
      <c r="A33" s="10"/>
      <c r="B33" s="14"/>
      <c r="C33" s="78" t="str">
        <f>'1'!C23</f>
        <v>WJ 2018</v>
      </c>
      <c r="D33" s="78"/>
      <c r="E33" s="78" t="str">
        <f>'1'!E23</f>
        <v>WJ 2019</v>
      </c>
      <c r="F33" s="95"/>
    </row>
    <row r="34" spans="1:6" x14ac:dyDescent="0.2">
      <c r="A34" s="10"/>
      <c r="B34" s="11"/>
      <c r="C34" s="12"/>
      <c r="D34" s="12"/>
      <c r="E34" s="12"/>
      <c r="F34" s="95"/>
    </row>
    <row r="35" spans="1:6" x14ac:dyDescent="0.2">
      <c r="A35" s="10"/>
      <c r="B35" s="14" t="s">
        <v>58</v>
      </c>
      <c r="C35" s="97">
        <f>Bilanzdaten!$B$9</f>
        <v>0</v>
      </c>
      <c r="D35" s="97"/>
      <c r="E35" s="97">
        <f>Bilanzdaten!$D$9</f>
        <v>0</v>
      </c>
      <c r="F35" s="95"/>
    </row>
    <row r="36" spans="1:6" x14ac:dyDescent="0.2">
      <c r="A36" s="10"/>
      <c r="B36" s="14" t="s">
        <v>56</v>
      </c>
      <c r="C36" s="97">
        <f>Bilanzdaten!$B$13</f>
        <v>0</v>
      </c>
      <c r="D36" s="97"/>
      <c r="E36" s="97">
        <f>Bilanzdaten!$D$13</f>
        <v>0</v>
      </c>
      <c r="F36" s="95"/>
    </row>
    <row r="37" spans="1:6" x14ac:dyDescent="0.2">
      <c r="A37" s="10"/>
      <c r="B37" s="11"/>
      <c r="C37" s="12"/>
      <c r="D37" s="12"/>
      <c r="E37" s="12"/>
      <c r="F37" s="95"/>
    </row>
    <row r="38" spans="1:6" x14ac:dyDescent="0.2">
      <c r="A38" s="10"/>
      <c r="B38" s="14" t="s">
        <v>108</v>
      </c>
      <c r="C38" s="23" t="str">
        <f>IF(C35=0,"",(C35/C36))</f>
        <v/>
      </c>
      <c r="D38" s="23" t="str">
        <f t="shared" ref="D38:E38" si="0">IF(D35=0,"",(D35/D36))</f>
        <v/>
      </c>
      <c r="E38" s="23" t="str">
        <f t="shared" si="0"/>
        <v/>
      </c>
      <c r="F38" s="95"/>
    </row>
    <row r="39" spans="1:6" x14ac:dyDescent="0.2">
      <c r="A39" s="18"/>
      <c r="B39" s="19"/>
      <c r="C39" s="20"/>
      <c r="D39" s="20"/>
      <c r="E39" s="20"/>
      <c r="F39" s="96"/>
    </row>
    <row r="40" spans="1:6" x14ac:dyDescent="0.2">
      <c r="B40" s="24"/>
      <c r="F40" s="98"/>
    </row>
    <row r="41" spans="1:6" x14ac:dyDescent="0.2">
      <c r="B41" s="24"/>
      <c r="F41" s="98"/>
    </row>
    <row r="42" spans="1:6" x14ac:dyDescent="0.2">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F42"/>
  <sheetViews>
    <sheetView showGridLines="0" workbookViewId="0">
      <selection activeCell="E38" sqref="E38"/>
    </sheetView>
  </sheetViews>
  <sheetFormatPr baseColWidth="10" defaultRowHeight="12.75" x14ac:dyDescent="0.2"/>
  <cols>
    <col min="1" max="1" width="2.7109375" style="5" customWidth="1"/>
    <col min="2" max="2" width="18.85546875" style="5" customWidth="1"/>
    <col min="3" max="3" width="18.140625" style="5" customWidth="1"/>
    <col min="4" max="4" width="2.14062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109</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58</v>
      </c>
      <c r="D7" s="16"/>
      <c r="F7" s="13"/>
    </row>
    <row r="8" spans="1:6" x14ac:dyDescent="0.2">
      <c r="A8" s="10"/>
      <c r="B8" s="11"/>
      <c r="C8" s="16" t="s">
        <v>57</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0"/>
      <c r="B22" s="11"/>
      <c r="C22" s="12"/>
      <c r="D22" s="12"/>
      <c r="E22" s="12"/>
      <c r="F22" s="95"/>
    </row>
    <row r="23" spans="1:6" x14ac:dyDescent="0.2">
      <c r="A23" s="10"/>
      <c r="B23" s="11"/>
      <c r="C23" s="12"/>
      <c r="D23" s="12"/>
      <c r="E23" s="12"/>
      <c r="F23" s="95"/>
    </row>
    <row r="24" spans="1:6" x14ac:dyDescent="0.2">
      <c r="A24" s="10"/>
      <c r="B24" s="11"/>
      <c r="C24" s="12"/>
      <c r="D24" s="12"/>
      <c r="E24" s="12"/>
      <c r="F24" s="95"/>
    </row>
    <row r="25" spans="1:6" x14ac:dyDescent="0.2">
      <c r="A25" s="10"/>
      <c r="B25" s="11"/>
      <c r="C25" s="12"/>
      <c r="D25" s="12"/>
      <c r="E25" s="12"/>
      <c r="F25" s="95"/>
    </row>
    <row r="26" spans="1:6" x14ac:dyDescent="0.2">
      <c r="A26" s="10"/>
      <c r="B26" s="11"/>
      <c r="C26" s="12"/>
      <c r="D26" s="12"/>
      <c r="E26" s="12"/>
      <c r="F26" s="95"/>
    </row>
    <row r="27" spans="1:6" x14ac:dyDescent="0.2">
      <c r="A27" s="10"/>
      <c r="B27" s="11"/>
      <c r="C27" s="12"/>
      <c r="D27" s="12"/>
      <c r="E27" s="12"/>
      <c r="F27" s="95"/>
    </row>
    <row r="28" spans="1:6" x14ac:dyDescent="0.2">
      <c r="A28" s="10"/>
      <c r="B28" s="11"/>
      <c r="C28" s="12"/>
      <c r="D28" s="12"/>
      <c r="E28" s="12"/>
      <c r="F28" s="95"/>
    </row>
    <row r="29" spans="1:6" x14ac:dyDescent="0.2">
      <c r="A29" s="18"/>
      <c r="B29" s="19"/>
      <c r="C29" s="20"/>
      <c r="D29" s="20"/>
      <c r="E29" s="20"/>
      <c r="F29" s="96"/>
    </row>
    <row r="30" spans="1:6" x14ac:dyDescent="0.2">
      <c r="A30" s="10"/>
      <c r="B30" s="11"/>
      <c r="C30" s="12"/>
      <c r="D30" s="12"/>
      <c r="E30" s="12"/>
      <c r="F30" s="95"/>
    </row>
    <row r="31" spans="1:6" x14ac:dyDescent="0.2">
      <c r="A31" s="10"/>
      <c r="B31" s="14" t="s">
        <v>53</v>
      </c>
      <c r="C31" s="12"/>
      <c r="D31" s="12"/>
      <c r="E31" s="12"/>
      <c r="F31" s="95"/>
    </row>
    <row r="32" spans="1:6" x14ac:dyDescent="0.2">
      <c r="A32" s="10"/>
      <c r="B32" s="14"/>
      <c r="C32" s="12"/>
      <c r="D32" s="12"/>
      <c r="E32" s="12"/>
      <c r="F32" s="95"/>
    </row>
    <row r="33" spans="1:6" x14ac:dyDescent="0.2">
      <c r="A33" s="10"/>
      <c r="B33" s="14"/>
      <c r="C33" s="78" t="str">
        <f>'1'!C23</f>
        <v>WJ 2018</v>
      </c>
      <c r="D33" s="78"/>
      <c r="E33" s="78" t="str">
        <f>'1'!E23</f>
        <v>WJ 2019</v>
      </c>
      <c r="F33" s="95"/>
    </row>
    <row r="34" spans="1:6" x14ac:dyDescent="0.2">
      <c r="A34" s="10"/>
      <c r="B34" s="11"/>
      <c r="C34" s="12"/>
      <c r="D34" s="12"/>
      <c r="E34" s="12"/>
      <c r="F34" s="95"/>
    </row>
    <row r="35" spans="1:6" x14ac:dyDescent="0.2">
      <c r="A35" s="10"/>
      <c r="B35" s="14" t="s">
        <v>58</v>
      </c>
      <c r="C35" s="97">
        <f>Bilanzdaten!$B$9</f>
        <v>0</v>
      </c>
      <c r="D35" s="97"/>
      <c r="E35" s="97">
        <f>Bilanzdaten!$D$9</f>
        <v>0</v>
      </c>
      <c r="F35" s="95"/>
    </row>
    <row r="36" spans="1:6" x14ac:dyDescent="0.2">
      <c r="A36" s="10"/>
      <c r="B36" s="14" t="s">
        <v>57</v>
      </c>
      <c r="C36" s="97">
        <f>Bilanzdaten!$B$13+Bilanzdaten!$B$9+Bilanzdaten!$B$20+Bilanzdaten!$B$21+Bilanzdaten!$B$22+Bilanzdaten!$B$23</f>
        <v>0</v>
      </c>
      <c r="D36" s="97"/>
      <c r="E36" s="97">
        <f>Bilanzdaten!$D$13+Bilanzdaten!$D$9+Bilanzdaten!$D$20+Bilanzdaten!$D$21+Bilanzdaten!$D$22+Bilanzdaten!$D$23</f>
        <v>0</v>
      </c>
      <c r="F36" s="95"/>
    </row>
    <row r="37" spans="1:6" x14ac:dyDescent="0.2">
      <c r="A37" s="10"/>
      <c r="B37" s="11"/>
      <c r="C37" s="12"/>
      <c r="D37" s="12"/>
      <c r="E37" s="12"/>
      <c r="F37" s="95"/>
    </row>
    <row r="38" spans="1:6" x14ac:dyDescent="0.2">
      <c r="A38" s="10"/>
      <c r="B38" s="14" t="s">
        <v>108</v>
      </c>
      <c r="C38" s="23" t="str">
        <f>IF(C35=0,"",(C35/C36))</f>
        <v/>
      </c>
      <c r="D38" s="23" t="str">
        <f t="shared" ref="D38:E38" si="0">IF(D35=0,"",(D35/D36))</f>
        <v/>
      </c>
      <c r="E38" s="23" t="str">
        <f t="shared" si="0"/>
        <v/>
      </c>
      <c r="F38" s="95"/>
    </row>
    <row r="39" spans="1:6" x14ac:dyDescent="0.2">
      <c r="A39" s="18"/>
      <c r="B39" s="19"/>
      <c r="C39" s="20"/>
      <c r="D39" s="20"/>
      <c r="E39" s="20"/>
      <c r="F39" s="96"/>
    </row>
    <row r="40" spans="1:6" x14ac:dyDescent="0.2">
      <c r="B40" s="24"/>
      <c r="F40" s="98"/>
    </row>
    <row r="41" spans="1:6" x14ac:dyDescent="0.2">
      <c r="B41" s="24"/>
      <c r="F41" s="98"/>
    </row>
    <row r="42" spans="1:6" x14ac:dyDescent="0.2">
      <c r="B42" s="24"/>
      <c r="F42"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Fremdkapitalquote&amp;R&amp;D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52"/>
  <sheetViews>
    <sheetView showGridLines="0" workbookViewId="0">
      <selection activeCell="G17" sqref="G17"/>
    </sheetView>
  </sheetViews>
  <sheetFormatPr baseColWidth="10" defaultRowHeight="12" x14ac:dyDescent="0.2"/>
  <cols>
    <col min="1" max="1" width="31.5703125" style="41" bestFit="1" customWidth="1"/>
    <col min="2" max="2" width="16.42578125" style="41" bestFit="1" customWidth="1"/>
    <col min="3" max="3" width="11.140625" style="41" bestFit="1" customWidth="1"/>
    <col min="4" max="4" width="15.42578125" style="41" bestFit="1" customWidth="1"/>
    <col min="5" max="16384" width="11.42578125" style="41"/>
  </cols>
  <sheetData>
    <row r="1" spans="1:5" ht="18" x14ac:dyDescent="0.25">
      <c r="A1" s="106" t="s">
        <v>0</v>
      </c>
      <c r="B1" s="106"/>
      <c r="C1" s="106"/>
      <c r="D1" s="106"/>
      <c r="E1" s="106"/>
    </row>
    <row r="2" spans="1:5" x14ac:dyDescent="0.2">
      <c r="A2" s="42"/>
      <c r="B2" s="42"/>
      <c r="C2" s="42"/>
      <c r="D2" s="42"/>
      <c r="E2" s="42"/>
    </row>
    <row r="3" spans="1:5" x14ac:dyDescent="0.2">
      <c r="A3" s="43"/>
      <c r="B3" s="111" t="str">
        <f>Bilanzdaten!$B$5</f>
        <v>WJ 2018</v>
      </c>
      <c r="C3" s="112"/>
      <c r="D3" s="111" t="str">
        <f>Bilanzdaten!$D$5</f>
        <v>WJ 2019</v>
      </c>
      <c r="E3" s="112"/>
    </row>
    <row r="4" spans="1:5" x14ac:dyDescent="0.2">
      <c r="A4" s="44"/>
      <c r="B4" s="45"/>
      <c r="C4" s="45"/>
      <c r="D4" s="45"/>
      <c r="E4" s="45"/>
    </row>
    <row r="5" spans="1:5" x14ac:dyDescent="0.2">
      <c r="A5" s="44"/>
      <c r="B5" s="46" t="s">
        <v>112</v>
      </c>
      <c r="C5" s="46" t="s">
        <v>1</v>
      </c>
      <c r="D5" s="46" t="s">
        <v>112</v>
      </c>
      <c r="E5" s="46" t="s">
        <v>1</v>
      </c>
    </row>
    <row r="6" spans="1:5" x14ac:dyDescent="0.2">
      <c r="A6" s="47"/>
      <c r="B6" s="48"/>
      <c r="C6" s="48"/>
      <c r="D6" s="48"/>
      <c r="E6" s="48"/>
    </row>
    <row r="7" spans="1:5" x14ac:dyDescent="0.2">
      <c r="A7" s="49" t="s">
        <v>2</v>
      </c>
      <c r="B7" s="50">
        <f>SUM(B8:B10)</f>
        <v>0</v>
      </c>
      <c r="C7" s="51">
        <v>100</v>
      </c>
      <c r="D7" s="50">
        <f>SUM(D8:D10)</f>
        <v>0</v>
      </c>
      <c r="E7" s="51">
        <v>100</v>
      </c>
    </row>
    <row r="8" spans="1:5" x14ac:dyDescent="0.2">
      <c r="A8" s="44" t="s">
        <v>3</v>
      </c>
      <c r="B8" s="101"/>
      <c r="C8" s="53" t="str">
        <f>IF(B8="","",(B8*100/B7))</f>
        <v/>
      </c>
      <c r="D8" s="101"/>
      <c r="E8" s="53" t="str">
        <f>IF(D8="","",(D8*100/D7))</f>
        <v/>
      </c>
    </row>
    <row r="9" spans="1:5" x14ac:dyDescent="0.2">
      <c r="A9" s="44" t="s">
        <v>4</v>
      </c>
      <c r="B9" s="101"/>
      <c r="C9" s="53" t="str">
        <f>IF(B9="","",(B9*100/B8))</f>
        <v/>
      </c>
      <c r="D9" s="101"/>
      <c r="E9" s="53" t="str">
        <f>IF(D9="","",(D9*100/D8))</f>
        <v/>
      </c>
    </row>
    <row r="10" spans="1:5" x14ac:dyDescent="0.2">
      <c r="A10" s="44" t="s">
        <v>5</v>
      </c>
      <c r="B10" s="101"/>
      <c r="C10" s="54" t="str">
        <f>IF(B10="","",(B10*100/B7))</f>
        <v/>
      </c>
      <c r="D10" s="101"/>
      <c r="E10" s="54" t="str">
        <f>IF(D10="","",(D10*100/D7))</f>
        <v/>
      </c>
    </row>
    <row r="11" spans="1:5" x14ac:dyDescent="0.2">
      <c r="A11" s="49" t="s">
        <v>6</v>
      </c>
      <c r="B11" s="50">
        <f>SUM(B12:B14)</f>
        <v>0</v>
      </c>
      <c r="C11" s="51" t="str">
        <f>IF(B11=0,"",(B11*100/B7))</f>
        <v/>
      </c>
      <c r="D11" s="50">
        <f>SUM(D12:D14)</f>
        <v>0</v>
      </c>
      <c r="E11" s="51" t="str">
        <f>IF(D11=0,"",(D11*100/D7))</f>
        <v/>
      </c>
    </row>
    <row r="12" spans="1:5" x14ac:dyDescent="0.2">
      <c r="A12" s="44" t="s">
        <v>7</v>
      </c>
      <c r="B12" s="101"/>
      <c r="C12" s="53" t="str">
        <f>IF(B12="","",(B12*100/B7))</f>
        <v/>
      </c>
      <c r="D12" s="101"/>
      <c r="E12" s="53" t="str">
        <f>IF(D12="","",(D12*100/D7))</f>
        <v/>
      </c>
    </row>
    <row r="13" spans="1:5" x14ac:dyDescent="0.2">
      <c r="A13" s="44" t="s">
        <v>8</v>
      </c>
      <c r="B13" s="101"/>
      <c r="C13" s="53" t="str">
        <f>IF(B13="","",(B13*100/B8))</f>
        <v/>
      </c>
      <c r="D13" s="101"/>
      <c r="E13" s="53" t="str">
        <f t="shared" ref="E13:E14" si="0">IF(D13="","",(D13*100/D8))</f>
        <v/>
      </c>
    </row>
    <row r="14" spans="1:5" x14ac:dyDescent="0.2">
      <c r="A14" s="44" t="s">
        <v>9</v>
      </c>
      <c r="B14" s="101"/>
      <c r="C14" s="53" t="str">
        <f>IF(B14="","",(B14*100/B7))</f>
        <v/>
      </c>
      <c r="D14" s="101"/>
      <c r="E14" s="53" t="str">
        <f t="shared" si="0"/>
        <v/>
      </c>
    </row>
    <row r="15" spans="1:5" x14ac:dyDescent="0.2">
      <c r="A15" s="55" t="s">
        <v>10</v>
      </c>
      <c r="B15" s="56">
        <f>(B7-B11)</f>
        <v>0</v>
      </c>
      <c r="C15" s="57" t="str">
        <f>IF(B15=0,"",(B15*100/$B$7))</f>
        <v/>
      </c>
      <c r="D15" s="56">
        <f>(D7-D11)</f>
        <v>0</v>
      </c>
      <c r="E15" s="57" t="str">
        <f>IF(D15=0,"",(D15*100/$D$7))</f>
        <v/>
      </c>
    </row>
    <row r="16" spans="1:5" x14ac:dyDescent="0.2">
      <c r="A16" s="44"/>
      <c r="B16" s="52"/>
      <c r="C16" s="53"/>
      <c r="D16" s="52"/>
      <c r="E16" s="53"/>
    </row>
    <row r="17" spans="1:5" x14ac:dyDescent="0.2">
      <c r="A17" s="58" t="s">
        <v>11</v>
      </c>
      <c r="B17" s="59">
        <f>SUM(B18:B32)</f>
        <v>0</v>
      </c>
      <c r="C17" s="60" t="str">
        <f>IF(B17=0,"",(B17*100/$B$7))</f>
        <v/>
      </c>
      <c r="D17" s="59">
        <f>SUM(D18:D32)</f>
        <v>0</v>
      </c>
      <c r="E17" s="60" t="str">
        <f>IF(D17=0,"",(D17*100/$D$7))</f>
        <v/>
      </c>
    </row>
    <row r="18" spans="1:5" x14ac:dyDescent="0.2">
      <c r="A18" s="44" t="s">
        <v>12</v>
      </c>
      <c r="B18" s="101"/>
      <c r="C18" s="53" t="str">
        <f>IF(B18="","",(B18*100/$B$7))</f>
        <v/>
      </c>
      <c r="D18" s="101"/>
      <c r="E18" s="53" t="str">
        <f>IF(D18="","",(D18*100/$D$7))</f>
        <v/>
      </c>
    </row>
    <row r="19" spans="1:5" x14ac:dyDescent="0.2">
      <c r="A19" s="44" t="s">
        <v>13</v>
      </c>
      <c r="B19" s="101"/>
      <c r="C19" s="53" t="str">
        <f t="shared" ref="C19:C32" si="1">IF(B19="","",(B19*100/$B$7))</f>
        <v/>
      </c>
      <c r="D19" s="101"/>
      <c r="E19" s="53" t="str">
        <f t="shared" ref="E19:E32" si="2">IF(D19="","",(D19*100/$D$7))</f>
        <v/>
      </c>
    </row>
    <row r="20" spans="1:5" x14ac:dyDescent="0.2">
      <c r="A20" s="44" t="s">
        <v>14</v>
      </c>
      <c r="B20" s="101"/>
      <c r="C20" s="53" t="str">
        <f t="shared" si="1"/>
        <v/>
      </c>
      <c r="D20" s="101"/>
      <c r="E20" s="53" t="str">
        <f t="shared" si="2"/>
        <v/>
      </c>
    </row>
    <row r="21" spans="1:5" x14ac:dyDescent="0.2">
      <c r="A21" s="44" t="s">
        <v>15</v>
      </c>
      <c r="B21" s="101"/>
      <c r="C21" s="53" t="str">
        <f t="shared" si="1"/>
        <v/>
      </c>
      <c r="D21" s="101"/>
      <c r="E21" s="53" t="str">
        <f t="shared" si="2"/>
        <v/>
      </c>
    </row>
    <row r="22" spans="1:5" x14ac:dyDescent="0.2">
      <c r="A22" s="44" t="s">
        <v>16</v>
      </c>
      <c r="B22" s="101"/>
      <c r="C22" s="53" t="str">
        <f t="shared" si="1"/>
        <v/>
      </c>
      <c r="D22" s="101"/>
      <c r="E22" s="53" t="str">
        <f t="shared" si="2"/>
        <v/>
      </c>
    </row>
    <row r="23" spans="1:5" x14ac:dyDescent="0.2">
      <c r="A23" s="44" t="s">
        <v>17</v>
      </c>
      <c r="B23" s="101"/>
      <c r="C23" s="53" t="str">
        <f t="shared" si="1"/>
        <v/>
      </c>
      <c r="D23" s="101"/>
      <c r="E23" s="53" t="str">
        <f t="shared" si="2"/>
        <v/>
      </c>
    </row>
    <row r="24" spans="1:5" x14ac:dyDescent="0.2">
      <c r="A24" s="44" t="s">
        <v>18</v>
      </c>
      <c r="B24" s="101"/>
      <c r="C24" s="53" t="str">
        <f t="shared" si="1"/>
        <v/>
      </c>
      <c r="D24" s="101"/>
      <c r="E24" s="53" t="str">
        <f t="shared" si="2"/>
        <v/>
      </c>
    </row>
    <row r="25" spans="1:5" x14ac:dyDescent="0.2">
      <c r="A25" s="44" t="s">
        <v>19</v>
      </c>
      <c r="B25" s="101"/>
      <c r="C25" s="53" t="str">
        <f t="shared" si="1"/>
        <v/>
      </c>
      <c r="D25" s="101"/>
      <c r="E25" s="53" t="str">
        <f t="shared" si="2"/>
        <v/>
      </c>
    </row>
    <row r="26" spans="1:5" x14ac:dyDescent="0.2">
      <c r="A26" s="44" t="s">
        <v>20</v>
      </c>
      <c r="B26" s="101"/>
      <c r="C26" s="53" t="str">
        <f t="shared" si="1"/>
        <v/>
      </c>
      <c r="D26" s="101"/>
      <c r="E26" s="53" t="str">
        <f t="shared" si="2"/>
        <v/>
      </c>
    </row>
    <row r="27" spans="1:5" x14ac:dyDescent="0.2">
      <c r="A27" s="44" t="s">
        <v>21</v>
      </c>
      <c r="B27" s="101"/>
      <c r="C27" s="53" t="str">
        <f t="shared" si="1"/>
        <v/>
      </c>
      <c r="D27" s="101"/>
      <c r="E27" s="53" t="str">
        <f t="shared" si="2"/>
        <v/>
      </c>
    </row>
    <row r="28" spans="1:5" x14ac:dyDescent="0.2">
      <c r="A28" s="61" t="s">
        <v>22</v>
      </c>
      <c r="B28" s="101"/>
      <c r="C28" s="53" t="str">
        <f t="shared" si="1"/>
        <v/>
      </c>
      <c r="D28" s="101"/>
      <c r="E28" s="53" t="str">
        <f t="shared" si="2"/>
        <v/>
      </c>
    </row>
    <row r="29" spans="1:5" x14ac:dyDescent="0.2">
      <c r="A29" s="61" t="s">
        <v>23</v>
      </c>
      <c r="B29" s="101"/>
      <c r="C29" s="53" t="str">
        <f t="shared" si="1"/>
        <v/>
      </c>
      <c r="D29" s="101"/>
      <c r="E29" s="53" t="str">
        <f t="shared" si="2"/>
        <v/>
      </c>
    </row>
    <row r="30" spans="1:5" x14ac:dyDescent="0.2">
      <c r="A30" s="61" t="s">
        <v>24</v>
      </c>
      <c r="B30" s="101"/>
      <c r="C30" s="53" t="str">
        <f t="shared" si="1"/>
        <v/>
      </c>
      <c r="D30" s="101"/>
      <c r="E30" s="53" t="str">
        <f t="shared" si="2"/>
        <v/>
      </c>
    </row>
    <row r="31" spans="1:5" x14ac:dyDescent="0.2">
      <c r="A31" s="61" t="s">
        <v>25</v>
      </c>
      <c r="B31" s="101"/>
      <c r="C31" s="53" t="str">
        <f t="shared" si="1"/>
        <v/>
      </c>
      <c r="D31" s="101"/>
      <c r="E31" s="53" t="str">
        <f t="shared" si="2"/>
        <v/>
      </c>
    </row>
    <row r="32" spans="1:5" x14ac:dyDescent="0.2">
      <c r="A32" s="61" t="s">
        <v>26</v>
      </c>
      <c r="B32" s="101"/>
      <c r="C32" s="53" t="str">
        <f t="shared" si="1"/>
        <v/>
      </c>
      <c r="D32" s="101"/>
      <c r="E32" s="53" t="str">
        <f t="shared" si="2"/>
        <v/>
      </c>
    </row>
    <row r="33" spans="1:5" x14ac:dyDescent="0.2">
      <c r="A33" s="55" t="s">
        <v>27</v>
      </c>
      <c r="B33" s="56">
        <f>SUM(B7-B11-B17)</f>
        <v>0</v>
      </c>
      <c r="C33" s="57" t="str">
        <f>IF(B33=0,"",(B33*100/$B$7))</f>
        <v/>
      </c>
      <c r="D33" s="56">
        <f>SUM(D7-D11-D17)</f>
        <v>0</v>
      </c>
      <c r="E33" s="57" t="str">
        <f>IF(D33=0,"",(D33*100/$D$7))</f>
        <v/>
      </c>
    </row>
    <row r="34" spans="1:5" x14ac:dyDescent="0.2">
      <c r="A34" s="62" t="s">
        <v>28</v>
      </c>
      <c r="B34" s="102"/>
      <c r="C34" s="63" t="str">
        <f>IF(B34="","",(B34*100/$B$7))</f>
        <v/>
      </c>
      <c r="D34" s="102"/>
      <c r="E34" s="63" t="str">
        <f>IF(D34="","",(D34*100/$D$7))</f>
        <v/>
      </c>
    </row>
    <row r="35" spans="1:5" x14ac:dyDescent="0.2">
      <c r="A35" s="62" t="s">
        <v>29</v>
      </c>
      <c r="B35" s="101"/>
      <c r="C35" s="53" t="str">
        <f>IF(B35="","",(B35*100/$B$7))</f>
        <v/>
      </c>
      <c r="D35" s="101"/>
      <c r="E35" s="53" t="str">
        <f>IF(D35="","",(D35*100/$D$7))</f>
        <v/>
      </c>
    </row>
    <row r="36" spans="1:5" x14ac:dyDescent="0.2">
      <c r="A36" s="58" t="s">
        <v>30</v>
      </c>
      <c r="B36" s="59">
        <f>SUM(B34-B35)</f>
        <v>0</v>
      </c>
      <c r="C36" s="60" t="str">
        <f>IF(B36=0,"",(B36*100/$B$7))</f>
        <v/>
      </c>
      <c r="D36" s="59">
        <f>SUM(D34-D35)</f>
        <v>0</v>
      </c>
      <c r="E36" s="60" t="str">
        <f>IF(D36=0,"",(D36*100/$D$7))</f>
        <v/>
      </c>
    </row>
    <row r="37" spans="1:5" x14ac:dyDescent="0.2">
      <c r="A37" s="44" t="s">
        <v>31</v>
      </c>
      <c r="B37" s="101"/>
      <c r="C37" s="53" t="str">
        <f>IF(B37="","",(B37*100/$B$7))</f>
        <v/>
      </c>
      <c r="D37" s="101"/>
      <c r="E37" s="53" t="str">
        <f>IF(D37="","",(D37*100/$D$7))</f>
        <v/>
      </c>
    </row>
    <row r="38" spans="1:5" x14ac:dyDescent="0.2">
      <c r="A38" s="58" t="s">
        <v>32</v>
      </c>
      <c r="B38" s="59">
        <f>SUM(B33,B36+B37)</f>
        <v>0</v>
      </c>
      <c r="C38" s="60" t="str">
        <f>IF(B38=0,"",(B38*100/$B$7))</f>
        <v/>
      </c>
      <c r="D38" s="59">
        <f>SUM(D33,D36+D37)</f>
        <v>0</v>
      </c>
      <c r="E38" s="60" t="str">
        <f>IF(D38=0,"",(D38*100/$D$7))</f>
        <v/>
      </c>
    </row>
    <row r="39" spans="1:5" x14ac:dyDescent="0.2">
      <c r="A39" s="62" t="s">
        <v>33</v>
      </c>
      <c r="B39" s="101"/>
      <c r="C39" s="53" t="str">
        <f>IF(B39="","",(B39*100/$B$7))</f>
        <v/>
      </c>
      <c r="D39" s="101"/>
      <c r="E39" s="53" t="str">
        <f>IF(D39="","",(D39*100/$D$7))</f>
        <v/>
      </c>
    </row>
    <row r="40" spans="1:5" x14ac:dyDescent="0.2">
      <c r="A40" s="58" t="s">
        <v>34</v>
      </c>
      <c r="B40" s="59">
        <f>SUM(B38:B39)</f>
        <v>0</v>
      </c>
      <c r="C40" s="60" t="str">
        <f>IF(B40=0,"",(B40*100/$B$7))</f>
        <v/>
      </c>
      <c r="D40" s="59">
        <f>SUM(D38:D39)</f>
        <v>0</v>
      </c>
      <c r="E40" s="60" t="str">
        <f>IF(D40=0,"",(D40*100/$D$7))</f>
        <v/>
      </c>
    </row>
    <row r="41" spans="1:5" x14ac:dyDescent="0.2">
      <c r="A41" s="62" t="s">
        <v>35</v>
      </c>
      <c r="B41" s="101"/>
      <c r="C41" s="53" t="str">
        <f>IF(B41="","",(B41*100/$B$7))</f>
        <v/>
      </c>
      <c r="D41" s="101"/>
      <c r="E41" s="53" t="str">
        <f>IF(D41="","",(D41*100/$D$7))</f>
        <v/>
      </c>
    </row>
    <row r="42" spans="1:5" x14ac:dyDescent="0.2">
      <c r="A42" s="62" t="s">
        <v>36</v>
      </c>
      <c r="B42" s="101"/>
      <c r="C42" s="53" t="str">
        <f t="shared" ref="C42:C43" si="3">IF(B42="","",(B42*100/$B$7))</f>
        <v/>
      </c>
      <c r="D42" s="101"/>
      <c r="E42" s="53" t="str">
        <f t="shared" ref="E42:E43" si="4">IF(D42="","",(D42*100/$D$7))</f>
        <v/>
      </c>
    </row>
    <row r="43" spans="1:5" x14ac:dyDescent="0.2">
      <c r="A43" s="62" t="s">
        <v>37</v>
      </c>
      <c r="B43" s="101"/>
      <c r="C43" s="53" t="str">
        <f t="shared" si="3"/>
        <v/>
      </c>
      <c r="D43" s="101"/>
      <c r="E43" s="53" t="str">
        <f t="shared" si="4"/>
        <v/>
      </c>
    </row>
    <row r="44" spans="1:5" x14ac:dyDescent="0.2">
      <c r="A44" s="58" t="s">
        <v>38</v>
      </c>
      <c r="B44" s="59">
        <f>SUM(B40+B41-B42-B43)</f>
        <v>0</v>
      </c>
      <c r="C44" s="60" t="str">
        <f>IF(B44=0,"",(B44*100/$B$7))</f>
        <v/>
      </c>
      <c r="D44" s="59">
        <f>SUM(D40+D41-D42-D43)</f>
        <v>0</v>
      </c>
      <c r="E44" s="60" t="str">
        <f>IF(D44=0,"",(D44*100/$D$7))</f>
        <v/>
      </c>
    </row>
    <row r="45" spans="1:5" x14ac:dyDescent="0.2">
      <c r="A45" s="62" t="s">
        <v>39</v>
      </c>
      <c r="B45" s="101"/>
      <c r="C45" s="53" t="str">
        <f>IF(B45="","",(B45*100/$B$7))</f>
        <v/>
      </c>
      <c r="D45" s="101"/>
      <c r="E45" s="53" t="str">
        <f>IF(D45="","",(D45*100/$D$7))</f>
        <v/>
      </c>
    </row>
    <row r="46" spans="1:5" x14ac:dyDescent="0.2">
      <c r="A46" s="62" t="s">
        <v>40</v>
      </c>
      <c r="B46" s="101"/>
      <c r="C46" s="53" t="str">
        <f>IF(B46="","",(B46*100/$B$7))</f>
        <v/>
      </c>
      <c r="D46" s="101"/>
      <c r="E46" s="53" t="str">
        <f>IF(D46="","",(D46*100/$D$7))</f>
        <v/>
      </c>
    </row>
    <row r="47" spans="1:5" x14ac:dyDescent="0.2">
      <c r="A47" s="64" t="s">
        <v>41</v>
      </c>
      <c r="B47" s="59">
        <f>SUM(B44-B45-B46)</f>
        <v>0</v>
      </c>
      <c r="C47" s="60" t="str">
        <f>IF(B47=0,"",(B47*100/$B$7))</f>
        <v/>
      </c>
      <c r="D47" s="59">
        <f>SUM(D44-D45-D46)</f>
        <v>0</v>
      </c>
      <c r="E47" s="60" t="str">
        <f>IF(D47=0,"",(D47*100/$D$7))</f>
        <v/>
      </c>
    </row>
    <row r="48" spans="1:5" x14ac:dyDescent="0.2">
      <c r="A48" s="62" t="s">
        <v>42</v>
      </c>
      <c r="B48" s="101"/>
      <c r="C48" s="53" t="str">
        <f>IF(B48="","",(B48*100/$B$7))</f>
        <v/>
      </c>
      <c r="D48" s="101"/>
      <c r="E48" s="53" t="str">
        <f>IF(D48="","",(D48*100/$D$7))</f>
        <v/>
      </c>
    </row>
    <row r="49" spans="1:5" x14ac:dyDescent="0.2">
      <c r="A49" s="62" t="s">
        <v>43</v>
      </c>
      <c r="B49" s="101"/>
      <c r="C49" s="53" t="str">
        <f t="shared" ref="C49:C51" si="5">IF(B49="","",(B49*100/$B$7))</f>
        <v/>
      </c>
      <c r="D49" s="101"/>
      <c r="E49" s="53" t="str">
        <f t="shared" ref="E49:E51" si="6">IF(D49="","",(D49*100/$D$7))</f>
        <v/>
      </c>
    </row>
    <row r="50" spans="1:5" x14ac:dyDescent="0.2">
      <c r="A50" s="62" t="s">
        <v>44</v>
      </c>
      <c r="B50" s="101"/>
      <c r="C50" s="53" t="str">
        <f t="shared" si="5"/>
        <v/>
      </c>
      <c r="D50" s="101"/>
      <c r="E50" s="53" t="str">
        <f t="shared" si="6"/>
        <v/>
      </c>
    </row>
    <row r="51" spans="1:5" x14ac:dyDescent="0.2">
      <c r="A51" s="62" t="s">
        <v>45</v>
      </c>
      <c r="B51" s="101"/>
      <c r="C51" s="53" t="str">
        <f t="shared" si="5"/>
        <v/>
      </c>
      <c r="D51" s="101"/>
      <c r="E51" s="53" t="str">
        <f t="shared" si="6"/>
        <v/>
      </c>
    </row>
    <row r="52" spans="1:5" x14ac:dyDescent="0.2">
      <c r="A52" s="65" t="s">
        <v>46</v>
      </c>
      <c r="B52" s="56">
        <f>SUM(B47-B48-B50+B51)</f>
        <v>0</v>
      </c>
      <c r="C52" s="57" t="str">
        <f>IF(B52=0,"",(B52*100/$B$7))</f>
        <v/>
      </c>
      <c r="D52" s="56">
        <f>SUM(D47-D48-D50+D51)</f>
        <v>0</v>
      </c>
      <c r="E52" s="57" t="str">
        <f>IF(D52=0,"",(D52*100/$D$7))</f>
        <v/>
      </c>
    </row>
  </sheetData>
  <sheetProtection password="EF43" sheet="1" objects="1" scenarios="1" selectLockedCells="1"/>
  <mergeCells count="3">
    <mergeCell ref="A1:E1"/>
    <mergeCell ref="B3:C3"/>
    <mergeCell ref="D3:E3"/>
  </mergeCells>
  <phoneticPr fontId="8" type="noConversion"/>
  <pageMargins left="0.78740157480314965" right="0.78740157480314965" top="0.98425196850393704" bottom="0.98425196850393704" header="0.51181102362204722" footer="0.51181102362204722"/>
  <pageSetup paperSize="9" orientation="portrait" r:id="rId1"/>
  <headerFooter alignWithMargins="0">
    <oddFooter>&amp;L&amp;F&amp;C&amp;A&amp;R&amp;D,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I44"/>
  <sheetViews>
    <sheetView showGridLines="0" workbookViewId="0"/>
  </sheetViews>
  <sheetFormatPr baseColWidth="10" defaultRowHeight="12.75" x14ac:dyDescent="0.2"/>
  <cols>
    <col min="1" max="1" width="2.5703125" style="5" customWidth="1"/>
    <col min="2" max="3" width="11.42578125" style="5"/>
    <col min="4" max="4" width="4.7109375" style="5" customWidth="1"/>
    <col min="5" max="5" width="13" style="5" customWidth="1"/>
    <col min="6" max="7" width="2.5703125" style="5" customWidth="1"/>
    <col min="8" max="8" width="13" style="5" customWidth="1"/>
    <col min="9" max="9" width="2.5703125" style="5" customWidth="1"/>
    <col min="10" max="16384" width="11.42578125" style="5"/>
  </cols>
  <sheetData>
    <row r="2" spans="1:9" ht="15.75" x14ac:dyDescent="0.25">
      <c r="A2" s="113" t="s">
        <v>54</v>
      </c>
      <c r="B2" s="113"/>
      <c r="C2" s="113"/>
      <c r="D2" s="113"/>
      <c r="E2" s="113"/>
      <c r="F2" s="113"/>
      <c r="G2" s="113"/>
      <c r="H2" s="113"/>
      <c r="I2" s="113"/>
    </row>
    <row r="3" spans="1:9" ht="15.75" x14ac:dyDescent="0.25">
      <c r="A3" s="66"/>
      <c r="B3" s="66"/>
      <c r="C3" s="66"/>
      <c r="D3" s="66"/>
      <c r="E3" s="66"/>
      <c r="F3" s="66"/>
      <c r="G3" s="66"/>
    </row>
    <row r="4" spans="1:9" ht="15.75" x14ac:dyDescent="0.25">
      <c r="A4" s="67"/>
      <c r="B4" s="79"/>
      <c r="C4" s="79"/>
      <c r="D4" s="79"/>
      <c r="E4" s="114" t="str">
        <f>Bilanzdaten!$B$5</f>
        <v>WJ 2018</v>
      </c>
      <c r="F4" s="115"/>
      <c r="G4" s="114" t="str">
        <f>Bilanzdaten!$D$5</f>
        <v>WJ 2019</v>
      </c>
      <c r="H4" s="116"/>
      <c r="I4" s="115"/>
    </row>
    <row r="5" spans="1:9" ht="15.75" x14ac:dyDescent="0.25">
      <c r="A5" s="69"/>
      <c r="B5" s="68"/>
      <c r="C5" s="68"/>
      <c r="D5" s="68"/>
      <c r="E5" s="69"/>
      <c r="F5" s="70"/>
      <c r="G5" s="68"/>
      <c r="H5" s="68"/>
      <c r="I5" s="13"/>
    </row>
    <row r="6" spans="1:9" ht="15.75" customHeight="1" x14ac:dyDescent="0.2">
      <c r="A6" s="10"/>
      <c r="B6" s="12"/>
      <c r="C6" s="12"/>
      <c r="D6" s="12"/>
      <c r="E6" s="10"/>
      <c r="F6" s="13"/>
      <c r="G6" s="12"/>
      <c r="H6" s="12"/>
      <c r="I6" s="13"/>
    </row>
    <row r="7" spans="1:9" ht="15.75" customHeight="1" x14ac:dyDescent="0.25">
      <c r="A7" s="10"/>
      <c r="B7" s="12"/>
      <c r="C7" s="12"/>
      <c r="D7" s="12"/>
      <c r="E7" s="84" t="str">
        <f>'1'!$C$28</f>
        <v/>
      </c>
      <c r="F7" s="72"/>
      <c r="G7" s="71"/>
      <c r="H7" s="71" t="str">
        <f>'1'!$E$28</f>
        <v/>
      </c>
      <c r="I7" s="13"/>
    </row>
    <row r="8" spans="1:9" ht="15.75" customHeight="1" x14ac:dyDescent="0.2">
      <c r="A8" s="10"/>
      <c r="B8" s="12"/>
      <c r="C8" s="12"/>
      <c r="D8" s="12"/>
      <c r="E8" s="10"/>
      <c r="F8" s="13"/>
      <c r="G8" s="12"/>
      <c r="H8" s="12"/>
      <c r="I8" s="13"/>
    </row>
    <row r="9" spans="1:9" ht="15.75" customHeight="1" x14ac:dyDescent="0.25">
      <c r="A9" s="10"/>
      <c r="B9" s="12"/>
      <c r="C9" s="12"/>
      <c r="D9" s="12"/>
      <c r="E9" s="84" t="str">
        <f>'2'!$C$31</f>
        <v/>
      </c>
      <c r="F9" s="72"/>
      <c r="G9" s="71"/>
      <c r="H9" s="71" t="str">
        <f>'2'!$E$31</f>
        <v/>
      </c>
      <c r="I9" s="13"/>
    </row>
    <row r="10" spans="1:9" ht="15.75" customHeight="1" x14ac:dyDescent="0.2">
      <c r="A10" s="73"/>
      <c r="B10" s="12"/>
      <c r="C10" s="12"/>
      <c r="D10" s="12"/>
      <c r="E10" s="10"/>
      <c r="F10" s="13"/>
      <c r="G10" s="12"/>
      <c r="H10" s="12"/>
      <c r="I10" s="13"/>
    </row>
    <row r="11" spans="1:9" ht="15.75" customHeight="1" x14ac:dyDescent="0.25">
      <c r="A11" s="10"/>
      <c r="B11" s="12"/>
      <c r="C11" s="12"/>
      <c r="D11" s="12"/>
      <c r="E11" s="84" t="str">
        <f>'3'!$C$31</f>
        <v/>
      </c>
      <c r="F11" s="72"/>
      <c r="G11" s="71"/>
      <c r="H11" s="71" t="str">
        <f>'3'!$E$31</f>
        <v/>
      </c>
      <c r="I11" s="13"/>
    </row>
    <row r="12" spans="1:9" ht="15.75" customHeight="1" x14ac:dyDescent="0.2">
      <c r="A12" s="10"/>
      <c r="B12" s="12"/>
      <c r="C12" s="12"/>
      <c r="D12" s="12"/>
      <c r="E12" s="10"/>
      <c r="F12" s="13"/>
      <c r="G12" s="12"/>
      <c r="H12" s="12"/>
      <c r="I12" s="13"/>
    </row>
    <row r="13" spans="1:9" ht="15.75" customHeight="1" x14ac:dyDescent="0.25">
      <c r="A13" s="10"/>
      <c r="B13" s="12"/>
      <c r="C13" s="12"/>
      <c r="D13" s="12"/>
      <c r="E13" s="84" t="str">
        <f>'4'!$D$31</f>
        <v/>
      </c>
      <c r="F13" s="72"/>
      <c r="G13" s="71"/>
      <c r="H13" s="71" t="str">
        <f>'4'!$E$31</f>
        <v/>
      </c>
      <c r="I13" s="13"/>
    </row>
    <row r="14" spans="1:9" ht="15.75" customHeight="1" x14ac:dyDescent="0.2">
      <c r="A14" s="73"/>
      <c r="B14" s="12"/>
      <c r="C14" s="12"/>
      <c r="D14" s="12"/>
      <c r="E14" s="10"/>
      <c r="F14" s="13"/>
      <c r="G14" s="12"/>
      <c r="H14" s="12"/>
      <c r="I14" s="13"/>
    </row>
    <row r="15" spans="1:9" ht="15.75" customHeight="1" x14ac:dyDescent="0.25">
      <c r="A15" s="10"/>
      <c r="B15" s="12"/>
      <c r="C15" s="12"/>
      <c r="D15" s="12"/>
      <c r="E15" s="84" t="str">
        <f>'5'!$C$31</f>
        <v/>
      </c>
      <c r="F15" s="72"/>
      <c r="G15" s="71"/>
      <c r="H15" s="71" t="str">
        <f>'5'!$E$31</f>
        <v/>
      </c>
      <c r="I15" s="13"/>
    </row>
    <row r="16" spans="1:9" ht="15.75" customHeight="1" x14ac:dyDescent="0.2">
      <c r="A16" s="74"/>
      <c r="B16" s="12"/>
      <c r="C16" s="12"/>
      <c r="D16" s="12"/>
      <c r="E16" s="10"/>
      <c r="F16" s="13"/>
      <c r="G16" s="12"/>
      <c r="H16" s="12"/>
      <c r="I16" s="13"/>
    </row>
    <row r="17" spans="1:9" ht="15.75" customHeight="1" x14ac:dyDescent="0.25">
      <c r="A17" s="10"/>
      <c r="B17" s="12"/>
      <c r="C17" s="12"/>
      <c r="D17" s="12"/>
      <c r="E17" s="84" t="str">
        <f>'6'!$C$31</f>
        <v/>
      </c>
      <c r="F17" s="72"/>
      <c r="G17" s="71"/>
      <c r="H17" s="71" t="str">
        <f>'6'!$E$31</f>
        <v/>
      </c>
      <c r="I17" s="13"/>
    </row>
    <row r="18" spans="1:9" ht="15.75" customHeight="1" x14ac:dyDescent="0.2">
      <c r="A18" s="74"/>
      <c r="B18" s="12"/>
      <c r="C18" s="12"/>
      <c r="D18" s="12"/>
      <c r="E18" s="85"/>
      <c r="F18" s="76"/>
      <c r="G18" s="75"/>
      <c r="H18" s="75"/>
      <c r="I18" s="13"/>
    </row>
    <row r="19" spans="1:9" ht="15.75" customHeight="1" x14ac:dyDescent="0.25">
      <c r="A19" s="74"/>
      <c r="B19" s="12"/>
      <c r="C19" s="12"/>
      <c r="D19" s="12"/>
      <c r="E19" s="84" t="str">
        <f>'8'!$C$38</f>
        <v/>
      </c>
      <c r="F19" s="81"/>
      <c r="G19" s="83"/>
      <c r="H19" s="71" t="str">
        <f>'8'!$E$38</f>
        <v/>
      </c>
      <c r="I19" s="13"/>
    </row>
    <row r="20" spans="1:9" ht="15.75" customHeight="1" x14ac:dyDescent="0.2">
      <c r="A20" s="74"/>
      <c r="B20" s="12"/>
      <c r="C20" s="12"/>
      <c r="D20" s="12"/>
      <c r="E20" s="85"/>
      <c r="F20" s="76"/>
      <c r="G20" s="75"/>
      <c r="H20" s="75"/>
      <c r="I20" s="13"/>
    </row>
    <row r="21" spans="1:9" ht="15.75" customHeight="1" x14ac:dyDescent="0.25">
      <c r="A21" s="10"/>
      <c r="B21" s="12"/>
      <c r="C21" s="12"/>
      <c r="D21" s="12"/>
      <c r="E21" s="84" t="str">
        <f>'7'!$C$31</f>
        <v/>
      </c>
      <c r="F21" s="72"/>
      <c r="G21" s="71"/>
      <c r="H21" s="71" t="str">
        <f>'7'!$E$31</f>
        <v/>
      </c>
      <c r="I21" s="13"/>
    </row>
    <row r="22" spans="1:9" ht="15.75" customHeight="1" x14ac:dyDescent="0.2">
      <c r="A22" s="10"/>
      <c r="B22" s="12"/>
      <c r="C22" s="12"/>
      <c r="D22" s="12"/>
      <c r="E22" s="10"/>
      <c r="F22" s="13"/>
      <c r="G22" s="12"/>
      <c r="H22" s="12"/>
      <c r="I22" s="13"/>
    </row>
    <row r="23" spans="1:9" ht="15.75" customHeight="1" x14ac:dyDescent="0.25">
      <c r="A23" s="10"/>
      <c r="B23" s="12"/>
      <c r="C23" s="12"/>
      <c r="D23" s="12"/>
      <c r="E23" s="84" t="str">
        <f>'9'!$C$38</f>
        <v/>
      </c>
      <c r="F23" s="72"/>
      <c r="G23" s="71"/>
      <c r="H23" s="71" t="str">
        <f>'9'!$E$38</f>
        <v/>
      </c>
      <c r="I23" s="13"/>
    </row>
    <row r="24" spans="1:9" ht="15.75" customHeight="1" x14ac:dyDescent="0.2">
      <c r="A24" s="10"/>
      <c r="B24" s="12"/>
      <c r="C24" s="12"/>
      <c r="D24" s="12"/>
      <c r="E24" s="10"/>
      <c r="F24" s="13"/>
      <c r="G24" s="12"/>
      <c r="H24" s="12"/>
      <c r="I24" s="13"/>
    </row>
    <row r="25" spans="1:9" ht="15.75" customHeight="1" x14ac:dyDescent="0.25">
      <c r="A25" s="10"/>
      <c r="B25" s="12"/>
      <c r="C25" s="12"/>
      <c r="D25" s="12"/>
      <c r="E25" s="84" t="str">
        <f>'10'!$C$38</f>
        <v/>
      </c>
      <c r="F25" s="72"/>
      <c r="G25" s="71"/>
      <c r="H25" s="71" t="str">
        <f>'10'!$E$38</f>
        <v/>
      </c>
      <c r="I25" s="13"/>
    </row>
    <row r="26" spans="1:9" ht="15.75" customHeight="1" x14ac:dyDescent="0.2">
      <c r="A26" s="10"/>
      <c r="B26" s="12"/>
      <c r="C26" s="12"/>
      <c r="D26" s="12"/>
      <c r="E26" s="10"/>
      <c r="F26" s="13"/>
      <c r="G26" s="12"/>
      <c r="H26" s="12"/>
      <c r="I26" s="13"/>
    </row>
    <row r="27" spans="1:9" ht="15.75" customHeight="1" x14ac:dyDescent="0.25">
      <c r="A27" s="10"/>
      <c r="B27" s="12"/>
      <c r="C27" s="12"/>
      <c r="D27" s="12"/>
      <c r="E27" s="86" t="str">
        <f>'11'!$C$38</f>
        <v/>
      </c>
      <c r="F27" s="80"/>
      <c r="G27" s="77"/>
      <c r="H27" s="77" t="str">
        <f>'11'!$E$38</f>
        <v/>
      </c>
      <c r="I27" s="13"/>
    </row>
    <row r="28" spans="1:9" ht="15.75" customHeight="1" x14ac:dyDescent="0.2">
      <c r="A28" s="18"/>
      <c r="B28" s="20"/>
      <c r="C28" s="20"/>
      <c r="D28" s="21"/>
      <c r="E28" s="18"/>
      <c r="F28" s="21"/>
      <c r="G28" s="18"/>
      <c r="H28" s="20"/>
      <c r="I28" s="21"/>
    </row>
    <row r="29" spans="1:9" ht="15.75" customHeight="1" x14ac:dyDescent="0.2"/>
    <row r="30" spans="1:9" ht="15.75" customHeight="1" x14ac:dyDescent="0.2"/>
    <row r="31" spans="1:9" ht="15.75" customHeight="1" x14ac:dyDescent="0.2"/>
    <row r="32" spans="1: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sheetData>
  <sheetProtection password="EF43" sheet="1" objects="1" scenarios="1" selectLockedCells="1"/>
  <mergeCells count="3">
    <mergeCell ref="A2:I2"/>
    <mergeCell ref="E4:F4"/>
    <mergeCell ref="G4:I4"/>
  </mergeCells>
  <phoneticPr fontId="0"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&amp;L&amp;F&amp;C&amp;A&amp;R&amp;D,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F29"/>
  <sheetViews>
    <sheetView showGridLines="0" workbookViewId="0"/>
  </sheetViews>
  <sheetFormatPr baseColWidth="10" defaultRowHeight="12.75" x14ac:dyDescent="0.2"/>
  <cols>
    <col min="1" max="1" width="2.5703125" style="5" customWidth="1"/>
    <col min="2" max="2" width="15.140625" style="24" customWidth="1"/>
    <col min="3" max="3" width="15.140625" style="5" customWidth="1"/>
    <col min="4" max="4" width="2.42578125" style="5" customWidth="1"/>
    <col min="5" max="5" width="15.140625" style="5" customWidth="1"/>
    <col min="6" max="6" width="2.5703125" style="5" customWidth="1"/>
    <col min="7" max="16384" width="11.42578125" style="5"/>
  </cols>
  <sheetData>
    <row r="1" spans="1:6" ht="12" customHeight="1" x14ac:dyDescent="0.2">
      <c r="A1" s="1"/>
      <c r="B1" s="2"/>
      <c r="C1" s="3"/>
      <c r="D1" s="3"/>
      <c r="E1" s="3"/>
      <c r="F1" s="4"/>
    </row>
    <row r="2" spans="1:6" ht="21" customHeight="1" x14ac:dyDescent="0.2">
      <c r="A2" s="117" t="s">
        <v>47</v>
      </c>
      <c r="B2" s="118"/>
      <c r="C2" s="118"/>
      <c r="D2" s="118"/>
      <c r="E2" s="118"/>
      <c r="F2" s="119"/>
    </row>
    <row r="3" spans="1:6" x14ac:dyDescent="0.2">
      <c r="A3" s="6"/>
      <c r="B3" s="7"/>
      <c r="C3" s="8"/>
      <c r="D3" s="8"/>
      <c r="E3" s="8"/>
      <c r="F3" s="9"/>
    </row>
    <row r="4" spans="1:6" x14ac:dyDescent="0.2">
      <c r="A4" s="10"/>
      <c r="B4" s="11"/>
      <c r="C4" s="12"/>
      <c r="D4" s="12"/>
      <c r="E4" s="12"/>
      <c r="F4" s="13"/>
    </row>
    <row r="5" spans="1:6" x14ac:dyDescent="0.2">
      <c r="A5" s="10"/>
      <c r="B5" s="14" t="s">
        <v>48</v>
      </c>
      <c r="C5" s="12"/>
      <c r="D5" s="12"/>
      <c r="E5" s="12"/>
      <c r="F5" s="13"/>
    </row>
    <row r="6" spans="1:6" x14ac:dyDescent="0.2">
      <c r="A6" s="10"/>
      <c r="B6" s="14"/>
      <c r="C6" s="12"/>
      <c r="D6" s="12"/>
      <c r="E6" s="12"/>
      <c r="F6" s="13"/>
    </row>
    <row r="7" spans="1:6" x14ac:dyDescent="0.2">
      <c r="A7" s="10"/>
      <c r="B7" s="11"/>
      <c r="C7" s="15" t="s">
        <v>50</v>
      </c>
      <c r="D7" s="16"/>
      <c r="E7" s="12"/>
      <c r="F7" s="13"/>
    </row>
    <row r="8" spans="1:6" x14ac:dyDescent="0.2">
      <c r="A8" s="10"/>
      <c r="B8" s="11"/>
      <c r="C8" s="16" t="s">
        <v>51</v>
      </c>
      <c r="D8" s="16"/>
      <c r="E8" s="12"/>
      <c r="F8" s="13"/>
    </row>
    <row r="9" spans="1:6" x14ac:dyDescent="0.2">
      <c r="A9" s="10"/>
      <c r="B9" s="11"/>
      <c r="C9" s="12"/>
      <c r="D9" s="12"/>
      <c r="E9" s="12"/>
      <c r="F9" s="13"/>
    </row>
    <row r="10" spans="1:6" x14ac:dyDescent="0.2">
      <c r="A10" s="10"/>
      <c r="B10" s="17" t="s">
        <v>49</v>
      </c>
      <c r="C10" s="12"/>
      <c r="D10" s="12"/>
      <c r="E10" s="12"/>
      <c r="F10" s="13"/>
    </row>
    <row r="11" spans="1:6" x14ac:dyDescent="0.2">
      <c r="A11" s="10"/>
      <c r="B11" s="11"/>
      <c r="C11" s="12"/>
      <c r="D11" s="12"/>
      <c r="E11" s="12"/>
      <c r="F11" s="13"/>
    </row>
    <row r="12" spans="1:6" x14ac:dyDescent="0.2">
      <c r="A12" s="10"/>
      <c r="B12" s="11"/>
      <c r="C12" s="12"/>
      <c r="D12" s="12"/>
      <c r="E12" s="12"/>
      <c r="F12" s="13"/>
    </row>
    <row r="13" spans="1:6" x14ac:dyDescent="0.2">
      <c r="A13" s="10"/>
      <c r="B13" s="11"/>
      <c r="C13" s="12"/>
      <c r="D13" s="12"/>
      <c r="E13" s="12"/>
      <c r="F13" s="13"/>
    </row>
    <row r="14" spans="1:6" x14ac:dyDescent="0.2">
      <c r="A14" s="10"/>
      <c r="B14" s="11"/>
      <c r="C14" s="12"/>
      <c r="D14" s="12"/>
      <c r="E14" s="12"/>
      <c r="F14" s="13"/>
    </row>
    <row r="15" spans="1:6" x14ac:dyDescent="0.2">
      <c r="A15" s="10"/>
      <c r="B15" s="11"/>
      <c r="C15" s="12"/>
      <c r="D15" s="12"/>
      <c r="E15" s="12"/>
      <c r="F15" s="13"/>
    </row>
    <row r="16" spans="1:6" x14ac:dyDescent="0.2">
      <c r="A16" s="10"/>
      <c r="B16" s="11"/>
      <c r="C16" s="12"/>
      <c r="D16" s="12"/>
      <c r="E16" s="12"/>
      <c r="F16" s="13"/>
    </row>
    <row r="17" spans="1:6" x14ac:dyDescent="0.2">
      <c r="A17" s="10"/>
      <c r="B17" s="11"/>
      <c r="C17" s="12"/>
      <c r="D17" s="12"/>
      <c r="E17" s="12"/>
      <c r="F17" s="13"/>
    </row>
    <row r="18" spans="1:6" x14ac:dyDescent="0.2">
      <c r="A18" s="10"/>
      <c r="B18" s="11"/>
      <c r="C18" s="12"/>
      <c r="D18" s="12"/>
      <c r="E18" s="12"/>
      <c r="F18" s="13"/>
    </row>
    <row r="19" spans="1:6" x14ac:dyDescent="0.2">
      <c r="A19" s="18"/>
      <c r="B19" s="19"/>
      <c r="C19" s="20"/>
      <c r="D19" s="20"/>
      <c r="E19" s="20"/>
      <c r="F19" s="21"/>
    </row>
    <row r="20" spans="1:6" x14ac:dyDescent="0.2">
      <c r="A20" s="10"/>
      <c r="B20" s="11"/>
      <c r="C20" s="12"/>
      <c r="D20" s="12"/>
      <c r="E20" s="12"/>
      <c r="F20" s="13"/>
    </row>
    <row r="21" spans="1:6" x14ac:dyDescent="0.2">
      <c r="A21" s="10"/>
      <c r="B21" s="14" t="s">
        <v>53</v>
      </c>
      <c r="C21" s="12"/>
      <c r="D21" s="12"/>
      <c r="E21" s="12"/>
      <c r="F21" s="13"/>
    </row>
    <row r="22" spans="1:6" x14ac:dyDescent="0.2">
      <c r="A22" s="10"/>
      <c r="B22" s="14"/>
      <c r="C22" s="12"/>
      <c r="D22" s="12"/>
      <c r="E22" s="12"/>
      <c r="F22" s="13"/>
    </row>
    <row r="23" spans="1:6" x14ac:dyDescent="0.2">
      <c r="A23" s="10"/>
      <c r="B23" s="14"/>
      <c r="C23" s="78" t="str">
        <f>Bilanzdaten!$B$5</f>
        <v>WJ 2018</v>
      </c>
      <c r="D23" s="78"/>
      <c r="E23" s="78" t="str">
        <f>Bilanzdaten!$D$5</f>
        <v>WJ 2019</v>
      </c>
      <c r="F23" s="13"/>
    </row>
    <row r="24" spans="1:6" x14ac:dyDescent="0.2">
      <c r="A24" s="10"/>
      <c r="B24" s="11"/>
      <c r="C24" s="12"/>
      <c r="D24" s="12"/>
      <c r="E24" s="12"/>
      <c r="F24" s="13"/>
    </row>
    <row r="25" spans="1:6" x14ac:dyDescent="0.2">
      <c r="A25" s="10"/>
      <c r="B25" s="14" t="s">
        <v>50</v>
      </c>
      <c r="C25" s="22">
        <f>GuV_Daten!B38</f>
        <v>0</v>
      </c>
      <c r="D25" s="22"/>
      <c r="E25" s="22">
        <f>GuV_Daten!D38</f>
        <v>0</v>
      </c>
      <c r="F25" s="13"/>
    </row>
    <row r="26" spans="1:6" x14ac:dyDescent="0.2">
      <c r="A26" s="10"/>
      <c r="B26" s="14" t="s">
        <v>52</v>
      </c>
      <c r="C26" s="22">
        <f>GuV_Daten!B8+GuV_Daten!B9</f>
        <v>0</v>
      </c>
      <c r="D26" s="22"/>
      <c r="E26" s="22">
        <f>GuV_Daten!D8+GuV_Daten!D9</f>
        <v>0</v>
      </c>
      <c r="F26" s="13"/>
    </row>
    <row r="27" spans="1:6" x14ac:dyDescent="0.2">
      <c r="A27" s="10"/>
      <c r="B27" s="11"/>
      <c r="C27" s="12"/>
      <c r="D27" s="12"/>
      <c r="E27" s="12"/>
      <c r="F27" s="13"/>
    </row>
    <row r="28" spans="1:6" x14ac:dyDescent="0.2">
      <c r="A28" s="10"/>
      <c r="B28" s="14" t="s">
        <v>47</v>
      </c>
      <c r="C28" s="23" t="str">
        <f>IF(C25=0,"",(C25/C26))</f>
        <v/>
      </c>
      <c r="D28" s="23" t="str">
        <f t="shared" ref="D28:E28" si="0">IF(D25=0,"",(D25/D26))</f>
        <v/>
      </c>
      <c r="E28" s="23" t="str">
        <f t="shared" si="0"/>
        <v/>
      </c>
      <c r="F28" s="13"/>
    </row>
    <row r="29" spans="1:6" ht="12" customHeight="1" x14ac:dyDescent="0.2">
      <c r="A29" s="18"/>
      <c r="B29" s="19"/>
      <c r="C29" s="20"/>
      <c r="D29" s="20"/>
      <c r="E29" s="20"/>
      <c r="F29" s="2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Umsatzrendite&amp;R&amp;D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F32"/>
  <sheetViews>
    <sheetView showGridLines="0" workbookViewId="0">
      <selection activeCell="C31" sqref="C31"/>
    </sheetView>
  </sheetViews>
  <sheetFormatPr baseColWidth="10" defaultRowHeight="12.75" x14ac:dyDescent="0.2"/>
  <cols>
    <col min="1" max="1" width="2.5703125" style="5" customWidth="1"/>
    <col min="2" max="2" width="16.85546875" style="24" customWidth="1"/>
    <col min="3" max="3" width="15.140625" style="5" customWidth="1"/>
    <col min="4" max="4" width="3.140625" style="5" customWidth="1"/>
    <col min="5" max="5" width="15.140625" style="5" customWidth="1"/>
    <col min="6" max="6" width="2.5703125" style="5" customWidth="1"/>
    <col min="7" max="16384" width="11.42578125" style="5"/>
  </cols>
  <sheetData>
    <row r="1" spans="1:6" ht="12" customHeight="1" x14ac:dyDescent="0.2">
      <c r="A1" s="1"/>
      <c r="B1" s="2"/>
      <c r="C1" s="3"/>
      <c r="D1" s="3"/>
      <c r="E1" s="3"/>
      <c r="F1" s="4"/>
    </row>
    <row r="2" spans="1:6" ht="18" x14ac:dyDescent="0.2">
      <c r="A2" s="117" t="s">
        <v>55</v>
      </c>
      <c r="B2" s="118"/>
      <c r="C2" s="118"/>
      <c r="D2" s="118"/>
      <c r="E2" s="118"/>
      <c r="F2" s="119"/>
    </row>
    <row r="3" spans="1:6" x14ac:dyDescent="0.2">
      <c r="A3" s="6"/>
      <c r="B3" s="7"/>
      <c r="C3" s="8"/>
      <c r="D3" s="8"/>
      <c r="E3" s="8"/>
      <c r="F3" s="9"/>
    </row>
    <row r="4" spans="1:6" x14ac:dyDescent="0.2">
      <c r="A4" s="10"/>
      <c r="B4" s="11"/>
      <c r="C4" s="12"/>
      <c r="D4" s="12"/>
      <c r="E4" s="12"/>
      <c r="F4" s="13"/>
    </row>
    <row r="5" spans="1:6" x14ac:dyDescent="0.2">
      <c r="A5" s="10"/>
      <c r="B5" s="14" t="s">
        <v>48</v>
      </c>
      <c r="C5" s="12"/>
      <c r="D5" s="12"/>
      <c r="E5" s="12"/>
      <c r="F5" s="13"/>
    </row>
    <row r="6" spans="1:6" x14ac:dyDescent="0.2">
      <c r="A6" s="10"/>
      <c r="B6" s="14"/>
      <c r="C6" s="12"/>
      <c r="D6" s="12"/>
      <c r="E6" s="12"/>
      <c r="F6" s="13"/>
    </row>
    <row r="7" spans="1:6" x14ac:dyDescent="0.2">
      <c r="A7" s="10"/>
      <c r="B7" s="11"/>
      <c r="C7" s="15" t="s">
        <v>56</v>
      </c>
      <c r="D7" s="16"/>
      <c r="E7" s="12"/>
      <c r="F7" s="13"/>
    </row>
    <row r="8" spans="1:6" x14ac:dyDescent="0.2">
      <c r="A8" s="10"/>
      <c r="B8" s="11"/>
      <c r="C8" s="16" t="s">
        <v>57</v>
      </c>
      <c r="D8" s="16"/>
      <c r="E8" s="12"/>
      <c r="F8" s="13"/>
    </row>
    <row r="9" spans="1:6" x14ac:dyDescent="0.2">
      <c r="A9" s="10"/>
      <c r="B9" s="11"/>
      <c r="C9" s="12"/>
      <c r="D9" s="12"/>
      <c r="E9" s="12"/>
      <c r="F9" s="13"/>
    </row>
    <row r="10" spans="1:6" x14ac:dyDescent="0.2">
      <c r="A10" s="10"/>
      <c r="B10" s="17" t="s">
        <v>49</v>
      </c>
      <c r="C10" s="12"/>
      <c r="D10" s="12"/>
      <c r="E10" s="12"/>
      <c r="F10" s="13"/>
    </row>
    <row r="11" spans="1:6" x14ac:dyDescent="0.2">
      <c r="A11" s="10"/>
      <c r="B11" s="11"/>
      <c r="C11" s="12"/>
      <c r="D11" s="12"/>
      <c r="E11" s="12"/>
      <c r="F11" s="13"/>
    </row>
    <row r="12" spans="1:6" x14ac:dyDescent="0.2">
      <c r="A12" s="10"/>
      <c r="B12" s="11"/>
      <c r="C12" s="12"/>
      <c r="D12" s="12"/>
      <c r="E12" s="12"/>
      <c r="F12" s="13"/>
    </row>
    <row r="13" spans="1:6" x14ac:dyDescent="0.2">
      <c r="A13" s="10"/>
      <c r="B13" s="11"/>
      <c r="C13" s="12"/>
      <c r="D13" s="12"/>
      <c r="E13" s="12"/>
      <c r="F13" s="13"/>
    </row>
    <row r="14" spans="1:6" x14ac:dyDescent="0.2">
      <c r="A14" s="10"/>
      <c r="B14" s="11"/>
      <c r="C14" s="12"/>
      <c r="D14" s="12"/>
      <c r="E14" s="12"/>
      <c r="F14" s="13"/>
    </row>
    <row r="15" spans="1:6" x14ac:dyDescent="0.2">
      <c r="A15" s="10"/>
      <c r="B15" s="11"/>
      <c r="C15" s="12"/>
      <c r="D15" s="12"/>
      <c r="E15" s="12"/>
      <c r="F15" s="13"/>
    </row>
    <row r="16" spans="1:6" x14ac:dyDescent="0.2">
      <c r="A16" s="10"/>
      <c r="B16" s="11"/>
      <c r="C16" s="12"/>
      <c r="D16" s="12"/>
      <c r="E16" s="12"/>
      <c r="F16" s="13"/>
    </row>
    <row r="17" spans="1:6" x14ac:dyDescent="0.2">
      <c r="A17" s="10"/>
      <c r="B17" s="11"/>
      <c r="C17" s="12"/>
      <c r="D17" s="12"/>
      <c r="E17" s="12"/>
      <c r="F17" s="13"/>
    </row>
    <row r="18" spans="1:6" x14ac:dyDescent="0.2">
      <c r="A18" s="10"/>
      <c r="B18" s="11"/>
      <c r="C18" s="12"/>
      <c r="D18" s="12"/>
      <c r="E18" s="12"/>
      <c r="F18" s="13"/>
    </row>
    <row r="19" spans="1:6" x14ac:dyDescent="0.2">
      <c r="A19" s="10"/>
      <c r="B19" s="11"/>
      <c r="C19" s="12"/>
      <c r="D19" s="12"/>
      <c r="E19" s="12"/>
      <c r="F19" s="13"/>
    </row>
    <row r="20" spans="1:6" x14ac:dyDescent="0.2">
      <c r="A20" s="10"/>
      <c r="B20" s="11"/>
      <c r="C20" s="12"/>
      <c r="D20" s="12"/>
      <c r="E20" s="12"/>
      <c r="F20" s="13"/>
    </row>
    <row r="21" spans="1:6" x14ac:dyDescent="0.2">
      <c r="A21" s="10"/>
      <c r="B21" s="11"/>
      <c r="C21" s="12"/>
      <c r="D21" s="12"/>
      <c r="E21" s="12"/>
      <c r="F21" s="13"/>
    </row>
    <row r="22" spans="1:6" x14ac:dyDescent="0.2">
      <c r="A22" s="18"/>
      <c r="B22" s="19"/>
      <c r="C22" s="20"/>
      <c r="D22" s="20"/>
      <c r="E22" s="20"/>
      <c r="F22" s="21"/>
    </row>
    <row r="23" spans="1:6" x14ac:dyDescent="0.2">
      <c r="A23" s="10"/>
      <c r="B23" s="11"/>
      <c r="C23" s="12"/>
      <c r="D23" s="12"/>
      <c r="E23" s="12"/>
      <c r="F23" s="13"/>
    </row>
    <row r="24" spans="1:6" x14ac:dyDescent="0.2">
      <c r="A24" s="10"/>
      <c r="B24" s="14" t="s">
        <v>53</v>
      </c>
      <c r="C24" s="12"/>
      <c r="D24" s="12"/>
      <c r="E24" s="12"/>
      <c r="F24" s="13"/>
    </row>
    <row r="25" spans="1:6" x14ac:dyDescent="0.2">
      <c r="A25" s="10"/>
      <c r="B25" s="14"/>
      <c r="C25" s="12"/>
      <c r="D25" s="12"/>
      <c r="E25" s="12"/>
      <c r="F25" s="13"/>
    </row>
    <row r="26" spans="1:6" x14ac:dyDescent="0.2">
      <c r="A26" s="10"/>
      <c r="B26" s="14"/>
      <c r="C26" s="78" t="str">
        <f>'1'!C23</f>
        <v>WJ 2018</v>
      </c>
      <c r="D26" s="78"/>
      <c r="E26" s="78" t="str">
        <f>'1'!E23</f>
        <v>WJ 2019</v>
      </c>
      <c r="F26" s="13"/>
    </row>
    <row r="27" spans="1:6" x14ac:dyDescent="0.2">
      <c r="A27" s="10"/>
      <c r="B27" s="11"/>
      <c r="C27" s="12"/>
      <c r="D27" s="12"/>
      <c r="E27" s="12"/>
      <c r="F27" s="13"/>
    </row>
    <row r="28" spans="1:6" x14ac:dyDescent="0.2">
      <c r="A28" s="10"/>
      <c r="B28" s="14" t="s">
        <v>56</v>
      </c>
      <c r="C28" s="22">
        <f>Bilanzdaten!B13</f>
        <v>0</v>
      </c>
      <c r="D28" s="22"/>
      <c r="E28" s="22">
        <f>Bilanzdaten!D13</f>
        <v>0</v>
      </c>
      <c r="F28" s="13"/>
    </row>
    <row r="29" spans="1:6" x14ac:dyDescent="0.2">
      <c r="A29" s="10"/>
      <c r="B29" s="14" t="s">
        <v>57</v>
      </c>
      <c r="C29" s="22">
        <f>Bilanzdaten!$B$9+Bilanzdaten!B13</f>
        <v>0</v>
      </c>
      <c r="D29" s="22"/>
      <c r="E29" s="22">
        <f>Bilanzdaten!$D$9+Bilanzdaten!D13</f>
        <v>0</v>
      </c>
      <c r="F29" s="13"/>
    </row>
    <row r="30" spans="1:6" x14ac:dyDescent="0.2">
      <c r="A30" s="10"/>
      <c r="B30" s="11"/>
      <c r="C30" s="12"/>
      <c r="D30" s="12"/>
      <c r="E30" s="12"/>
      <c r="F30" s="13"/>
    </row>
    <row r="31" spans="1:6" x14ac:dyDescent="0.2">
      <c r="A31" s="10"/>
      <c r="B31" s="14" t="s">
        <v>55</v>
      </c>
      <c r="C31" s="23" t="str">
        <f>IF(C28=0,"",(C28/C29))</f>
        <v/>
      </c>
      <c r="D31" s="23" t="str">
        <f t="shared" ref="D31:E31" si="0">IF(D28=0,"",(D28/D29))</f>
        <v/>
      </c>
      <c r="E31" s="23" t="str">
        <f t="shared" si="0"/>
        <v/>
      </c>
      <c r="F31" s="13"/>
    </row>
    <row r="32" spans="1:6" ht="12" customHeight="1" x14ac:dyDescent="0.2">
      <c r="A32" s="18"/>
      <c r="B32" s="19"/>
      <c r="C32" s="20"/>
      <c r="D32" s="20"/>
      <c r="E32" s="20"/>
      <c r="F32" s="21"/>
    </row>
  </sheetData>
  <sheetProtection password="EF43" sheet="1" objects="1" scenarios="1" selectLockedCells="1"/>
  <mergeCells count="1">
    <mergeCell ref="A2:F2"/>
  </mergeCells>
  <phoneticPr fontId="0"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Umlaufquote&amp;R&amp;D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35"/>
  <sheetViews>
    <sheetView showGridLines="0" workbookViewId="0">
      <selection activeCell="B1" sqref="B1"/>
    </sheetView>
  </sheetViews>
  <sheetFormatPr baseColWidth="10" defaultRowHeight="12.75" x14ac:dyDescent="0.2"/>
  <cols>
    <col min="1" max="1" width="2.5703125" style="5" customWidth="1"/>
    <col min="2" max="2" width="19.28515625" style="5" customWidth="1"/>
    <col min="3" max="3" width="15.140625" style="5" customWidth="1"/>
    <col min="4" max="4" width="2.7109375" style="5" customWidth="1"/>
    <col min="5" max="5" width="14" style="5" customWidth="1"/>
    <col min="6" max="6" width="2.5703125" style="91" customWidth="1"/>
    <col min="7" max="16384" width="11.42578125" style="5"/>
  </cols>
  <sheetData>
    <row r="1" spans="1:10" x14ac:dyDescent="0.2">
      <c r="A1" s="1"/>
      <c r="B1" s="2"/>
      <c r="C1" s="3"/>
      <c r="D1" s="3"/>
      <c r="E1" s="3"/>
      <c r="F1" s="87"/>
    </row>
    <row r="2" spans="1:10" ht="18" x14ac:dyDescent="0.2">
      <c r="A2" s="117" t="s">
        <v>91</v>
      </c>
      <c r="B2" s="118"/>
      <c r="C2" s="118"/>
      <c r="D2" s="118"/>
      <c r="E2" s="118"/>
      <c r="F2" s="119"/>
    </row>
    <row r="3" spans="1:10" x14ac:dyDescent="0.2">
      <c r="A3" s="6"/>
      <c r="B3" s="7"/>
      <c r="C3" s="8"/>
      <c r="D3" s="8"/>
      <c r="E3" s="8"/>
      <c r="F3" s="88"/>
    </row>
    <row r="4" spans="1:10" x14ac:dyDescent="0.2">
      <c r="A4" s="10"/>
      <c r="B4" s="11"/>
      <c r="C4" s="12"/>
      <c r="D4" s="12"/>
      <c r="E4" s="12"/>
      <c r="F4" s="82"/>
    </row>
    <row r="5" spans="1:10" x14ac:dyDescent="0.2">
      <c r="A5" s="10"/>
      <c r="B5" s="14" t="s">
        <v>48</v>
      </c>
      <c r="C5" s="12"/>
      <c r="D5" s="12"/>
      <c r="E5" s="12"/>
      <c r="F5" s="82"/>
    </row>
    <row r="6" spans="1:10" x14ac:dyDescent="0.2">
      <c r="A6" s="10"/>
      <c r="B6" s="14"/>
      <c r="C6" s="12"/>
      <c r="D6" s="12"/>
      <c r="E6" s="12"/>
      <c r="F6" s="82"/>
    </row>
    <row r="7" spans="1:10" x14ac:dyDescent="0.2">
      <c r="A7" s="10"/>
      <c r="B7" s="11"/>
      <c r="C7" s="15" t="s">
        <v>92</v>
      </c>
      <c r="D7" s="16"/>
      <c r="E7" s="16"/>
      <c r="F7" s="13"/>
    </row>
    <row r="8" spans="1:10" x14ac:dyDescent="0.2">
      <c r="A8" s="10"/>
      <c r="B8" s="11"/>
      <c r="C8" s="16" t="s">
        <v>93</v>
      </c>
      <c r="D8" s="16"/>
      <c r="E8" s="16"/>
      <c r="F8" s="13"/>
    </row>
    <row r="9" spans="1:10" x14ac:dyDescent="0.2">
      <c r="A9" s="10"/>
      <c r="B9" s="11"/>
      <c r="C9" s="12"/>
      <c r="D9" s="12"/>
      <c r="E9" s="12"/>
      <c r="F9" s="82"/>
    </row>
    <row r="10" spans="1:10" x14ac:dyDescent="0.2">
      <c r="A10" s="10"/>
      <c r="B10" s="17" t="s">
        <v>49</v>
      </c>
      <c r="C10" s="12"/>
      <c r="D10" s="12"/>
      <c r="E10" s="12"/>
      <c r="F10" s="82"/>
    </row>
    <row r="11" spans="1:10" x14ac:dyDescent="0.2">
      <c r="A11" s="10"/>
      <c r="B11" s="11"/>
      <c r="C11" s="12"/>
      <c r="D11" s="12"/>
      <c r="E11" s="12"/>
      <c r="F11" s="82"/>
    </row>
    <row r="12" spans="1:10" x14ac:dyDescent="0.2">
      <c r="A12" s="10"/>
      <c r="B12" s="11"/>
      <c r="C12" s="12"/>
      <c r="D12" s="12"/>
      <c r="E12" s="12"/>
      <c r="F12" s="82"/>
    </row>
    <row r="13" spans="1:10" x14ac:dyDescent="0.2">
      <c r="A13" s="10"/>
      <c r="B13" s="11"/>
      <c r="C13" s="12"/>
      <c r="D13" s="12"/>
      <c r="E13" s="12"/>
      <c r="F13" s="82"/>
      <c r="J13" s="89"/>
    </row>
    <row r="14" spans="1:10" x14ac:dyDescent="0.2">
      <c r="A14" s="10"/>
      <c r="B14" s="11"/>
      <c r="C14" s="12"/>
      <c r="D14" s="12"/>
      <c r="E14" s="12"/>
      <c r="F14" s="82"/>
    </row>
    <row r="15" spans="1:10" x14ac:dyDescent="0.2">
      <c r="A15" s="10"/>
      <c r="B15" s="11"/>
      <c r="C15" s="12"/>
      <c r="D15" s="12"/>
      <c r="E15" s="12"/>
      <c r="F15" s="82"/>
    </row>
    <row r="16" spans="1:10" x14ac:dyDescent="0.2">
      <c r="A16" s="10"/>
      <c r="B16" s="11"/>
      <c r="C16" s="12"/>
      <c r="D16" s="12"/>
      <c r="E16" s="12"/>
      <c r="F16" s="82"/>
    </row>
    <row r="17" spans="1:6" x14ac:dyDescent="0.2">
      <c r="A17" s="10"/>
      <c r="B17" s="11"/>
      <c r="C17" s="12"/>
      <c r="D17" s="12"/>
      <c r="E17" s="12"/>
      <c r="F17" s="82"/>
    </row>
    <row r="18" spans="1:6" x14ac:dyDescent="0.2">
      <c r="A18" s="10"/>
      <c r="B18" s="11"/>
      <c r="C18" s="12"/>
      <c r="D18" s="12"/>
      <c r="E18" s="12"/>
      <c r="F18" s="82"/>
    </row>
    <row r="19" spans="1:6" x14ac:dyDescent="0.2">
      <c r="A19" s="10"/>
      <c r="B19" s="11"/>
      <c r="C19" s="12"/>
      <c r="D19" s="12"/>
      <c r="E19" s="12"/>
      <c r="F19" s="82"/>
    </row>
    <row r="20" spans="1:6" x14ac:dyDescent="0.2">
      <c r="A20" s="10"/>
      <c r="B20" s="11"/>
      <c r="C20" s="12"/>
      <c r="D20" s="12"/>
      <c r="E20" s="12"/>
      <c r="F20" s="82"/>
    </row>
    <row r="21" spans="1:6" x14ac:dyDescent="0.2">
      <c r="A21" s="10"/>
      <c r="B21" s="11"/>
      <c r="C21" s="12"/>
      <c r="D21" s="12"/>
      <c r="E21" s="12"/>
      <c r="F21" s="82"/>
    </row>
    <row r="22" spans="1:6" x14ac:dyDescent="0.2">
      <c r="A22" s="18"/>
      <c r="B22" s="19"/>
      <c r="C22" s="20"/>
      <c r="D22" s="20"/>
      <c r="E22" s="20"/>
      <c r="F22" s="90"/>
    </row>
    <row r="23" spans="1:6" x14ac:dyDescent="0.2">
      <c r="A23" s="10"/>
      <c r="B23" s="11"/>
      <c r="C23" s="12"/>
      <c r="D23" s="12"/>
      <c r="E23" s="12"/>
      <c r="F23" s="82"/>
    </row>
    <row r="24" spans="1:6" x14ac:dyDescent="0.2">
      <c r="A24" s="10"/>
      <c r="B24" s="14" t="s">
        <v>53</v>
      </c>
      <c r="C24" s="12"/>
      <c r="D24" s="12"/>
      <c r="E24" s="12"/>
      <c r="F24" s="82"/>
    </row>
    <row r="25" spans="1:6" x14ac:dyDescent="0.2">
      <c r="A25" s="10"/>
      <c r="B25" s="14"/>
      <c r="C25" s="12"/>
      <c r="D25" s="12"/>
      <c r="E25" s="12"/>
      <c r="F25" s="82"/>
    </row>
    <row r="26" spans="1:6" x14ac:dyDescent="0.2">
      <c r="A26" s="10"/>
      <c r="B26" s="14"/>
      <c r="C26" s="78" t="str">
        <f>'1'!C23</f>
        <v>WJ 2018</v>
      </c>
      <c r="D26" s="12"/>
      <c r="E26" s="78" t="str">
        <f>'1'!E23</f>
        <v>WJ 2019</v>
      </c>
      <c r="F26" s="82"/>
    </row>
    <row r="27" spans="1:6" x14ac:dyDescent="0.2">
      <c r="A27" s="10"/>
      <c r="B27" s="11"/>
      <c r="C27" s="12"/>
      <c r="D27" s="12"/>
      <c r="E27" s="12"/>
      <c r="F27" s="82"/>
    </row>
    <row r="28" spans="1:6" x14ac:dyDescent="0.2">
      <c r="A28" s="10"/>
      <c r="B28" s="14" t="s">
        <v>92</v>
      </c>
      <c r="C28" s="22">
        <f>Bilanzdaten!$B$23</f>
        <v>0</v>
      </c>
      <c r="D28" s="22"/>
      <c r="E28" s="22">
        <f>Bilanzdaten!$D$23</f>
        <v>0</v>
      </c>
      <c r="F28" s="82"/>
    </row>
    <row r="29" spans="1:6" x14ac:dyDescent="0.2">
      <c r="A29" s="10"/>
      <c r="B29" s="14" t="s">
        <v>94</v>
      </c>
      <c r="C29" s="22">
        <f>Bilanzdaten!$H$22+Bilanzdaten!$H$27+Bilanzdaten!$H$26+Bilanzdaten!$H$17+Bilanzdaten!$H$18</f>
        <v>0</v>
      </c>
      <c r="D29" s="22"/>
      <c r="E29" s="22">
        <f>Bilanzdaten!$J$22+Bilanzdaten!$J$27+Bilanzdaten!$J$26+Bilanzdaten!$J$17+Bilanzdaten!$J$18</f>
        <v>0</v>
      </c>
      <c r="F29" s="82"/>
    </row>
    <row r="30" spans="1:6" x14ac:dyDescent="0.2">
      <c r="A30" s="10"/>
      <c r="B30" s="11"/>
      <c r="C30" s="12"/>
      <c r="D30" s="12"/>
      <c r="E30" s="12"/>
      <c r="F30" s="82"/>
    </row>
    <row r="31" spans="1:6" x14ac:dyDescent="0.2">
      <c r="A31" s="10"/>
      <c r="B31" s="14" t="s">
        <v>91</v>
      </c>
      <c r="C31" s="23" t="str">
        <f>IF(C28=0,"",(C28/C29))</f>
        <v/>
      </c>
      <c r="D31" s="23" t="str">
        <f t="shared" ref="D31:E31" si="0">IF(D28=0,"",(D28/D29))</f>
        <v/>
      </c>
      <c r="E31" s="23" t="str">
        <f t="shared" si="0"/>
        <v/>
      </c>
      <c r="F31" s="82"/>
    </row>
    <row r="32" spans="1:6" x14ac:dyDescent="0.2">
      <c r="A32" s="18"/>
      <c r="B32" s="19"/>
      <c r="C32" s="20"/>
      <c r="D32" s="20"/>
      <c r="E32" s="20"/>
      <c r="F32" s="90"/>
    </row>
    <row r="33" spans="2:2" x14ac:dyDescent="0.2">
      <c r="B33" s="24"/>
    </row>
    <row r="34" spans="2:2" x14ac:dyDescent="0.2">
      <c r="B34" s="24"/>
    </row>
    <row r="35" spans="2:2" x14ac:dyDescent="0.2">
      <c r="B35" s="24"/>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1. Grades&amp;R&amp;D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F36"/>
  <sheetViews>
    <sheetView showGridLines="0" workbookViewId="0">
      <selection activeCell="D31" sqref="D31"/>
    </sheetView>
  </sheetViews>
  <sheetFormatPr baseColWidth="10" defaultRowHeight="12.75" x14ac:dyDescent="0.2"/>
  <cols>
    <col min="1" max="1" width="2.7109375" style="5" customWidth="1"/>
    <col min="2" max="2" width="11.42578125" style="5"/>
    <col min="3" max="3" width="8.42578125" style="5" customWidth="1"/>
    <col min="4" max="4" width="26.7109375" style="5" customWidth="1"/>
    <col min="5" max="5" width="16.28515625" style="5" customWidth="1"/>
    <col min="6" max="6" width="2.5703125" style="5" customWidth="1"/>
    <col min="7" max="16384" width="11.42578125" style="5"/>
  </cols>
  <sheetData>
    <row r="1" spans="1:6" x14ac:dyDescent="0.2">
      <c r="A1" s="1"/>
      <c r="B1" s="2"/>
      <c r="C1" s="3"/>
      <c r="D1" s="3"/>
      <c r="E1" s="3"/>
      <c r="F1" s="87"/>
    </row>
    <row r="2" spans="1:6" ht="18" x14ac:dyDescent="0.2">
      <c r="A2" s="117" t="s">
        <v>95</v>
      </c>
      <c r="B2" s="118"/>
      <c r="C2" s="118"/>
      <c r="D2" s="118"/>
      <c r="E2" s="118"/>
      <c r="F2" s="119"/>
    </row>
    <row r="3" spans="1:6" x14ac:dyDescent="0.2">
      <c r="A3" s="6"/>
      <c r="B3" s="7"/>
      <c r="C3" s="8"/>
      <c r="D3" s="8"/>
      <c r="E3" s="8"/>
      <c r="F3" s="88"/>
    </row>
    <row r="4" spans="1:6" x14ac:dyDescent="0.2">
      <c r="A4" s="10"/>
      <c r="B4" s="11"/>
      <c r="C4" s="12"/>
      <c r="D4" s="12"/>
      <c r="E4" s="12"/>
      <c r="F4" s="82"/>
    </row>
    <row r="5" spans="1:6" x14ac:dyDescent="0.2">
      <c r="A5" s="10"/>
      <c r="B5" s="14" t="s">
        <v>48</v>
      </c>
      <c r="C5" s="12"/>
      <c r="D5" s="12"/>
      <c r="E5" s="12"/>
      <c r="F5" s="82"/>
    </row>
    <row r="6" spans="1:6" x14ac:dyDescent="0.2">
      <c r="A6" s="10"/>
      <c r="B6" s="14"/>
      <c r="C6" s="12"/>
      <c r="D6" s="12"/>
      <c r="E6" s="12"/>
      <c r="F6" s="82"/>
    </row>
    <row r="7" spans="1:6" x14ac:dyDescent="0.2">
      <c r="A7" s="10"/>
      <c r="B7" s="11"/>
      <c r="D7" s="15" t="s">
        <v>96</v>
      </c>
      <c r="E7" s="16"/>
      <c r="F7" s="13"/>
    </row>
    <row r="8" spans="1:6" x14ac:dyDescent="0.2">
      <c r="A8" s="10"/>
      <c r="B8" s="11"/>
      <c r="D8" s="16" t="s">
        <v>93</v>
      </c>
      <c r="E8" s="16"/>
      <c r="F8" s="13"/>
    </row>
    <row r="9" spans="1:6" x14ac:dyDescent="0.2">
      <c r="A9" s="10"/>
      <c r="B9" s="11"/>
      <c r="C9" s="12"/>
      <c r="D9" s="12"/>
      <c r="E9" s="12"/>
      <c r="F9" s="82"/>
    </row>
    <row r="10" spans="1:6" x14ac:dyDescent="0.2">
      <c r="A10" s="10"/>
      <c r="B10" s="17" t="s">
        <v>49</v>
      </c>
      <c r="C10" s="12"/>
      <c r="D10" s="12"/>
      <c r="E10" s="12"/>
      <c r="F10" s="82"/>
    </row>
    <row r="11" spans="1:6" x14ac:dyDescent="0.2">
      <c r="A11" s="10"/>
      <c r="B11" s="11"/>
      <c r="C11" s="12"/>
      <c r="D11" s="12"/>
      <c r="E11" s="12"/>
      <c r="F11" s="82"/>
    </row>
    <row r="12" spans="1:6" x14ac:dyDescent="0.2">
      <c r="A12" s="10"/>
      <c r="B12" s="11"/>
      <c r="C12" s="12"/>
      <c r="D12" s="12"/>
      <c r="E12" s="12"/>
      <c r="F12" s="82"/>
    </row>
    <row r="13" spans="1:6" x14ac:dyDescent="0.2">
      <c r="A13" s="10"/>
      <c r="B13" s="11"/>
      <c r="C13" s="12"/>
      <c r="D13" s="12"/>
      <c r="E13" s="12"/>
      <c r="F13" s="82"/>
    </row>
    <row r="14" spans="1:6" x14ac:dyDescent="0.2">
      <c r="A14" s="10"/>
      <c r="B14" s="11"/>
      <c r="C14" s="12"/>
      <c r="D14" s="12"/>
      <c r="E14" s="12"/>
      <c r="F14" s="82"/>
    </row>
    <row r="15" spans="1:6" x14ac:dyDescent="0.2">
      <c r="A15" s="10"/>
      <c r="B15" s="11"/>
      <c r="C15" s="12"/>
      <c r="D15" s="12"/>
      <c r="E15" s="12"/>
      <c r="F15" s="82"/>
    </row>
    <row r="16" spans="1:6" x14ac:dyDescent="0.2">
      <c r="A16" s="10"/>
      <c r="B16" s="11"/>
      <c r="C16" s="12"/>
      <c r="D16" s="12"/>
      <c r="E16" s="12"/>
      <c r="F16" s="82"/>
    </row>
    <row r="17" spans="1:6" x14ac:dyDescent="0.2">
      <c r="A17" s="10"/>
      <c r="B17" s="11"/>
      <c r="C17" s="12"/>
      <c r="D17" s="12"/>
      <c r="E17" s="12"/>
      <c r="F17" s="82"/>
    </row>
    <row r="18" spans="1:6" x14ac:dyDescent="0.2">
      <c r="A18" s="10"/>
      <c r="B18" s="11"/>
      <c r="C18" s="12"/>
      <c r="D18" s="12"/>
      <c r="E18" s="12"/>
      <c r="F18" s="82"/>
    </row>
    <row r="19" spans="1:6" x14ac:dyDescent="0.2">
      <c r="A19" s="10"/>
      <c r="B19" s="11"/>
      <c r="C19" s="12"/>
      <c r="D19" s="12"/>
      <c r="E19" s="12"/>
      <c r="F19" s="82"/>
    </row>
    <row r="20" spans="1:6" x14ac:dyDescent="0.2">
      <c r="A20" s="10"/>
      <c r="B20" s="11"/>
      <c r="C20" s="12"/>
      <c r="D20" s="12"/>
      <c r="E20" s="12"/>
      <c r="F20" s="82"/>
    </row>
    <row r="21" spans="1:6" x14ac:dyDescent="0.2">
      <c r="A21" s="10"/>
      <c r="B21" s="11"/>
      <c r="C21" s="12"/>
      <c r="D21" s="12"/>
      <c r="E21" s="12"/>
      <c r="F21" s="82"/>
    </row>
    <row r="22" spans="1:6" x14ac:dyDescent="0.2">
      <c r="A22" s="18"/>
      <c r="B22" s="19"/>
      <c r="C22" s="20"/>
      <c r="D22" s="20"/>
      <c r="E22" s="20"/>
      <c r="F22" s="90"/>
    </row>
    <row r="23" spans="1:6" x14ac:dyDescent="0.2">
      <c r="A23" s="10"/>
      <c r="B23" s="11"/>
      <c r="C23" s="12"/>
      <c r="D23" s="12"/>
      <c r="E23" s="12"/>
      <c r="F23" s="82"/>
    </row>
    <row r="24" spans="1:6" x14ac:dyDescent="0.2">
      <c r="A24" s="10"/>
      <c r="B24" s="14" t="s">
        <v>53</v>
      </c>
      <c r="C24" s="12"/>
      <c r="D24" s="12"/>
      <c r="E24" s="12"/>
      <c r="F24" s="82"/>
    </row>
    <row r="25" spans="1:6" x14ac:dyDescent="0.2">
      <c r="A25" s="10"/>
      <c r="B25" s="14"/>
      <c r="C25" s="12"/>
      <c r="D25" s="12"/>
      <c r="E25" s="12"/>
      <c r="F25" s="82"/>
    </row>
    <row r="26" spans="1:6" x14ac:dyDescent="0.2">
      <c r="A26" s="10"/>
      <c r="B26" s="14"/>
      <c r="C26" s="12"/>
      <c r="D26" s="78" t="str">
        <f>'1'!C23</f>
        <v>WJ 2018</v>
      </c>
      <c r="E26" s="92" t="str">
        <f>'1'!$E$23</f>
        <v>WJ 2019</v>
      </c>
      <c r="F26" s="82"/>
    </row>
    <row r="27" spans="1:6" x14ac:dyDescent="0.2">
      <c r="A27" s="10"/>
      <c r="B27" s="11"/>
      <c r="C27" s="12"/>
      <c r="D27" s="12"/>
      <c r="E27" s="12"/>
      <c r="F27" s="82"/>
    </row>
    <row r="28" spans="1:6" x14ac:dyDescent="0.2">
      <c r="A28" s="10"/>
      <c r="B28" s="14" t="s">
        <v>97</v>
      </c>
      <c r="D28" s="22">
        <f>Bilanzdaten!$B$20+Bilanzdaten!$B$23</f>
        <v>0</v>
      </c>
      <c r="E28" s="22">
        <f>Bilanzdaten!$D$20+Bilanzdaten!$D$23</f>
        <v>0</v>
      </c>
      <c r="F28" s="82"/>
    </row>
    <row r="29" spans="1:6" x14ac:dyDescent="0.2">
      <c r="A29" s="10"/>
      <c r="B29" s="14" t="s">
        <v>94</v>
      </c>
      <c r="D29" s="22">
        <f>Bilanzdaten!$H$22+Bilanzdaten!$H$27+Bilanzdaten!$H$26+Bilanzdaten!$H$17+Bilanzdaten!$H$18</f>
        <v>0</v>
      </c>
      <c r="E29" s="22">
        <f>Bilanzdaten!$J$22+Bilanzdaten!$J$27+Bilanzdaten!$J$26+Bilanzdaten!$J$17+Bilanzdaten!$J$18</f>
        <v>0</v>
      </c>
      <c r="F29" s="82"/>
    </row>
    <row r="30" spans="1:6" x14ac:dyDescent="0.2">
      <c r="A30" s="10"/>
      <c r="B30" s="11"/>
      <c r="D30" s="12"/>
      <c r="E30" s="12"/>
      <c r="F30" s="82"/>
    </row>
    <row r="31" spans="1:6" x14ac:dyDescent="0.2">
      <c r="A31" s="10"/>
      <c r="B31" s="14" t="s">
        <v>95</v>
      </c>
      <c r="D31" s="23" t="str">
        <f>IF(D28=0,"",(D28/D29))</f>
        <v/>
      </c>
      <c r="E31" s="23" t="str">
        <f>IF(E28=0,"",(E28/E29))</f>
        <v/>
      </c>
      <c r="F31" s="82"/>
    </row>
    <row r="32" spans="1:6" x14ac:dyDescent="0.2">
      <c r="A32" s="18"/>
      <c r="B32" s="19"/>
      <c r="C32" s="20"/>
      <c r="D32" s="20"/>
      <c r="E32" s="20"/>
      <c r="F32" s="90"/>
    </row>
    <row r="33" spans="2:6" x14ac:dyDescent="0.2">
      <c r="B33" s="24"/>
      <c r="F33" s="91"/>
    </row>
    <row r="34" spans="2:6" x14ac:dyDescent="0.2">
      <c r="B34" s="24"/>
      <c r="F34" s="91"/>
    </row>
    <row r="35" spans="2:6" x14ac:dyDescent="0.2">
      <c r="B35" s="24"/>
      <c r="F35" s="91"/>
    </row>
    <row r="36" spans="2:6" x14ac:dyDescent="0.2">
      <c r="F36" s="9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2. Grades&amp;R&amp;D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F35"/>
  <sheetViews>
    <sheetView showGridLines="0" workbookViewId="0">
      <selection activeCell="C31" sqref="C31"/>
    </sheetView>
  </sheetViews>
  <sheetFormatPr baseColWidth="10" defaultRowHeight="12.75" x14ac:dyDescent="0.2"/>
  <cols>
    <col min="1" max="1" width="2.7109375" style="5" customWidth="1"/>
    <col min="2" max="2" width="18.85546875" style="5" customWidth="1"/>
    <col min="3" max="3" width="18.140625" style="5" customWidth="1"/>
    <col min="4" max="4" width="2.5703125" style="5" customWidth="1"/>
    <col min="5" max="5" width="14.140625" style="5" customWidth="1"/>
    <col min="6" max="6" width="2.7109375" style="5" customWidth="1"/>
    <col min="7" max="16384" width="11.42578125" style="5"/>
  </cols>
  <sheetData>
    <row r="1" spans="1:6" x14ac:dyDescent="0.2">
      <c r="A1" s="1"/>
      <c r="B1" s="2"/>
      <c r="C1" s="3"/>
      <c r="D1" s="3"/>
      <c r="E1" s="3"/>
      <c r="F1" s="87"/>
    </row>
    <row r="2" spans="1:6" ht="18" x14ac:dyDescent="0.2">
      <c r="A2" s="117" t="s">
        <v>98</v>
      </c>
      <c r="B2" s="118"/>
      <c r="C2" s="118"/>
      <c r="D2" s="118"/>
      <c r="E2" s="118"/>
      <c r="F2" s="119"/>
    </row>
    <row r="3" spans="1:6" x14ac:dyDescent="0.2">
      <c r="A3" s="6"/>
      <c r="B3" s="7"/>
      <c r="C3" s="8"/>
      <c r="D3" s="8"/>
      <c r="E3" s="8"/>
      <c r="F3" s="88"/>
    </row>
    <row r="4" spans="1:6" x14ac:dyDescent="0.2">
      <c r="A4" s="10"/>
      <c r="B4" s="11"/>
      <c r="C4" s="12"/>
      <c r="D4" s="12"/>
      <c r="E4" s="12"/>
      <c r="F4" s="82"/>
    </row>
    <row r="5" spans="1:6" x14ac:dyDescent="0.2">
      <c r="A5" s="10"/>
      <c r="B5" s="14" t="s">
        <v>48</v>
      </c>
      <c r="C5" s="12"/>
      <c r="D5" s="12"/>
      <c r="E5" s="12"/>
      <c r="F5" s="82"/>
    </row>
    <row r="6" spans="1:6" x14ac:dyDescent="0.2">
      <c r="A6" s="10"/>
      <c r="B6" s="14"/>
      <c r="C6" s="12"/>
      <c r="D6" s="12"/>
      <c r="E6" s="12"/>
      <c r="F6" s="82"/>
    </row>
    <row r="7" spans="1:6" x14ac:dyDescent="0.2">
      <c r="A7" s="10"/>
      <c r="B7" s="11"/>
      <c r="C7" s="15" t="s">
        <v>56</v>
      </c>
      <c r="D7" s="16"/>
      <c r="F7" s="13"/>
    </row>
    <row r="8" spans="1:6" x14ac:dyDescent="0.2">
      <c r="A8" s="10"/>
      <c r="B8" s="11"/>
      <c r="C8" s="16" t="s">
        <v>99</v>
      </c>
      <c r="D8" s="16"/>
      <c r="F8" s="13"/>
    </row>
    <row r="9" spans="1:6" x14ac:dyDescent="0.2">
      <c r="A9" s="10"/>
      <c r="B9" s="11"/>
      <c r="C9" s="12"/>
      <c r="D9" s="12"/>
      <c r="E9" s="12"/>
      <c r="F9" s="82"/>
    </row>
    <row r="10" spans="1:6" x14ac:dyDescent="0.2">
      <c r="A10" s="10"/>
      <c r="B10" s="17" t="s">
        <v>49</v>
      </c>
      <c r="C10" s="12"/>
      <c r="D10" s="12"/>
      <c r="E10" s="12"/>
      <c r="F10" s="82"/>
    </row>
    <row r="11" spans="1:6" x14ac:dyDescent="0.2">
      <c r="A11" s="10"/>
      <c r="B11" s="11"/>
      <c r="C11" s="12"/>
      <c r="D11" s="12"/>
      <c r="E11" s="12"/>
      <c r="F11" s="82"/>
    </row>
    <row r="12" spans="1:6" x14ac:dyDescent="0.2">
      <c r="A12" s="10"/>
      <c r="B12" s="11"/>
      <c r="C12" s="12"/>
      <c r="D12" s="12"/>
      <c r="E12" s="12"/>
      <c r="F12" s="82"/>
    </row>
    <row r="13" spans="1:6" x14ac:dyDescent="0.2">
      <c r="A13" s="10"/>
      <c r="B13" s="11"/>
      <c r="C13" s="12"/>
      <c r="D13" s="12"/>
      <c r="E13" s="12"/>
      <c r="F13" s="82"/>
    </row>
    <row r="14" spans="1:6" x14ac:dyDescent="0.2">
      <c r="A14" s="10"/>
      <c r="B14" s="11"/>
      <c r="C14" s="12"/>
      <c r="D14" s="12"/>
      <c r="E14" s="12"/>
      <c r="F14" s="82"/>
    </row>
    <row r="15" spans="1:6" x14ac:dyDescent="0.2">
      <c r="A15" s="10"/>
      <c r="B15" s="11"/>
      <c r="C15" s="12"/>
      <c r="D15" s="12"/>
      <c r="E15" s="12"/>
      <c r="F15" s="82"/>
    </row>
    <row r="16" spans="1:6" x14ac:dyDescent="0.2">
      <c r="A16" s="10"/>
      <c r="B16" s="11"/>
      <c r="C16" s="12"/>
      <c r="D16" s="12"/>
      <c r="E16" s="12"/>
      <c r="F16" s="82"/>
    </row>
    <row r="17" spans="1:6" x14ac:dyDescent="0.2">
      <c r="A17" s="10"/>
      <c r="B17" s="11"/>
      <c r="C17" s="12"/>
      <c r="D17" s="12"/>
      <c r="E17" s="12"/>
      <c r="F17" s="82"/>
    </row>
    <row r="18" spans="1:6" x14ac:dyDescent="0.2">
      <c r="A18" s="10"/>
      <c r="B18" s="11"/>
      <c r="C18" s="12"/>
      <c r="D18" s="12"/>
      <c r="E18" s="12"/>
      <c r="F18" s="82"/>
    </row>
    <row r="19" spans="1:6" x14ac:dyDescent="0.2">
      <c r="A19" s="10"/>
      <c r="B19" s="11"/>
      <c r="C19" s="12"/>
      <c r="D19" s="12"/>
      <c r="E19" s="12"/>
      <c r="F19" s="82"/>
    </row>
    <row r="20" spans="1:6" x14ac:dyDescent="0.2">
      <c r="A20" s="10"/>
      <c r="B20" s="11"/>
      <c r="C20" s="12"/>
      <c r="D20" s="12"/>
      <c r="E20" s="12"/>
      <c r="F20" s="82"/>
    </row>
    <row r="21" spans="1:6" x14ac:dyDescent="0.2">
      <c r="A21" s="10"/>
      <c r="B21" s="11"/>
      <c r="C21" s="12"/>
      <c r="D21" s="12"/>
      <c r="E21" s="12"/>
      <c r="F21" s="82"/>
    </row>
    <row r="22" spans="1:6" x14ac:dyDescent="0.2">
      <c r="A22" s="18"/>
      <c r="B22" s="19"/>
      <c r="C22" s="20"/>
      <c r="D22" s="20"/>
      <c r="E22" s="20"/>
      <c r="F22" s="90"/>
    </row>
    <row r="23" spans="1:6" x14ac:dyDescent="0.2">
      <c r="A23" s="10"/>
      <c r="B23" s="11"/>
      <c r="C23" s="12"/>
      <c r="D23" s="12"/>
      <c r="E23" s="12"/>
      <c r="F23" s="82"/>
    </row>
    <row r="24" spans="1:6" x14ac:dyDescent="0.2">
      <c r="A24" s="10"/>
      <c r="B24" s="14" t="s">
        <v>53</v>
      </c>
      <c r="C24" s="12"/>
      <c r="D24" s="12"/>
      <c r="E24" s="12"/>
      <c r="F24" s="82"/>
    </row>
    <row r="25" spans="1:6" x14ac:dyDescent="0.2">
      <c r="A25" s="10"/>
      <c r="B25" s="14"/>
      <c r="C25" s="12"/>
      <c r="D25" s="12"/>
      <c r="E25" s="12"/>
      <c r="F25" s="82"/>
    </row>
    <row r="26" spans="1:6" x14ac:dyDescent="0.2">
      <c r="A26" s="10"/>
      <c r="B26" s="14"/>
      <c r="C26" s="78" t="str">
        <f>'1'!C23</f>
        <v>WJ 2018</v>
      </c>
      <c r="D26" s="78"/>
      <c r="E26" s="78" t="str">
        <f>'1'!E23</f>
        <v>WJ 2019</v>
      </c>
      <c r="F26" s="82"/>
    </row>
    <row r="27" spans="1:6" x14ac:dyDescent="0.2">
      <c r="A27" s="10"/>
      <c r="B27" s="11"/>
      <c r="C27" s="12"/>
      <c r="D27" s="12"/>
      <c r="E27" s="12"/>
      <c r="F27" s="82"/>
    </row>
    <row r="28" spans="1:6" x14ac:dyDescent="0.2">
      <c r="A28" s="10"/>
      <c r="B28" s="14" t="s">
        <v>56</v>
      </c>
      <c r="C28" s="22">
        <f>Bilanzdaten!$B$20+Bilanzdaten!$B$23+Bilanzdaten!$B$13</f>
        <v>0</v>
      </c>
      <c r="D28" s="22"/>
      <c r="E28" s="22">
        <f>Bilanzdaten!$D$20+Bilanzdaten!$D$23+Bilanzdaten!$D$13</f>
        <v>0</v>
      </c>
      <c r="F28" s="82"/>
    </row>
    <row r="29" spans="1:6" x14ac:dyDescent="0.2">
      <c r="A29" s="10"/>
      <c r="B29" s="14" t="s">
        <v>99</v>
      </c>
      <c r="C29" s="22">
        <f>Bilanzdaten!$H$22+Bilanzdaten!$H$27+Bilanzdaten!$H$26+Bilanzdaten!$H$17+Bilanzdaten!$H$18+Bilanzdaten!$H$24</f>
        <v>0</v>
      </c>
      <c r="D29" s="22"/>
      <c r="E29" s="22">
        <f>Bilanzdaten!$J$22+Bilanzdaten!$J$27+Bilanzdaten!$J$26+Bilanzdaten!$J$17+Bilanzdaten!$J$18+Bilanzdaten!$J$24</f>
        <v>0</v>
      </c>
      <c r="F29" s="82"/>
    </row>
    <row r="30" spans="1:6" x14ac:dyDescent="0.2">
      <c r="A30" s="10"/>
      <c r="B30" s="11"/>
      <c r="C30" s="12"/>
      <c r="D30" s="12"/>
      <c r="E30" s="12"/>
      <c r="F30" s="82"/>
    </row>
    <row r="31" spans="1:6" x14ac:dyDescent="0.2">
      <c r="A31" s="10"/>
      <c r="B31" s="14" t="s">
        <v>98</v>
      </c>
      <c r="C31" s="23" t="str">
        <f>IF(C28=0,"",(C28/C29))</f>
        <v/>
      </c>
      <c r="D31" s="23" t="str">
        <f t="shared" ref="D31:F31" si="0">IF(D28=0,"",(D28/D29))</f>
        <v/>
      </c>
      <c r="E31" s="23" t="str">
        <f t="shared" si="0"/>
        <v/>
      </c>
      <c r="F31" s="23" t="str">
        <f t="shared" si="0"/>
        <v/>
      </c>
    </row>
    <row r="32" spans="1:6" x14ac:dyDescent="0.2">
      <c r="A32" s="18"/>
      <c r="B32" s="19"/>
      <c r="C32" s="20"/>
      <c r="D32" s="20"/>
      <c r="E32" s="20"/>
      <c r="F32" s="90"/>
    </row>
    <row r="33" spans="2:6" x14ac:dyDescent="0.2">
      <c r="B33" s="24"/>
      <c r="F33" s="91"/>
    </row>
    <row r="34" spans="2:6" x14ac:dyDescent="0.2">
      <c r="B34" s="24"/>
      <c r="F34" s="91"/>
    </row>
    <row r="35" spans="2:6" x14ac:dyDescent="0.2">
      <c r="B35" s="24"/>
      <c r="F35" s="91"/>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Liquidität 3. Grades&amp;R&amp;D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F35"/>
  <sheetViews>
    <sheetView showGridLines="0" workbookViewId="0">
      <selection activeCell="C31" sqref="C31"/>
    </sheetView>
  </sheetViews>
  <sheetFormatPr baseColWidth="10" defaultRowHeight="12.75" x14ac:dyDescent="0.2"/>
  <cols>
    <col min="1" max="1" width="2.7109375" style="5" customWidth="1"/>
    <col min="2" max="2" width="18.85546875" style="5" customWidth="1"/>
    <col min="3" max="3" width="18.140625" style="5" customWidth="1"/>
    <col min="4" max="4" width="2.28515625" style="5" customWidth="1"/>
    <col min="5" max="5" width="14.140625" style="5" customWidth="1"/>
    <col min="6" max="6" width="2.7109375" style="5" customWidth="1"/>
    <col min="7" max="16384" width="11.42578125" style="5"/>
  </cols>
  <sheetData>
    <row r="1" spans="1:6" x14ac:dyDescent="0.2">
      <c r="A1" s="1"/>
      <c r="B1" s="2"/>
      <c r="C1" s="3"/>
      <c r="D1" s="3"/>
      <c r="E1" s="3"/>
      <c r="F1" s="93"/>
    </row>
    <row r="2" spans="1:6" ht="18" x14ac:dyDescent="0.2">
      <c r="A2" s="117" t="s">
        <v>104</v>
      </c>
      <c r="B2" s="118"/>
      <c r="C2" s="118"/>
      <c r="D2" s="118"/>
      <c r="E2" s="118"/>
      <c r="F2" s="119"/>
    </row>
    <row r="3" spans="1:6" x14ac:dyDescent="0.2">
      <c r="A3" s="6"/>
      <c r="B3" s="7"/>
      <c r="C3" s="8"/>
      <c r="D3" s="8"/>
      <c r="E3" s="8"/>
      <c r="F3" s="94"/>
    </row>
    <row r="4" spans="1:6" x14ac:dyDescent="0.2">
      <c r="A4" s="10"/>
      <c r="B4" s="11"/>
      <c r="C4" s="12"/>
      <c r="D4" s="12"/>
      <c r="E4" s="12"/>
      <c r="F4" s="95"/>
    </row>
    <row r="5" spans="1:6" x14ac:dyDescent="0.2">
      <c r="A5" s="10"/>
      <c r="B5" s="14" t="s">
        <v>48</v>
      </c>
      <c r="C5" s="12"/>
      <c r="D5" s="12"/>
      <c r="E5" s="12"/>
      <c r="F5" s="95"/>
    </row>
    <row r="6" spans="1:6" x14ac:dyDescent="0.2">
      <c r="A6" s="10"/>
      <c r="B6" s="14"/>
      <c r="C6" s="12"/>
      <c r="D6" s="12"/>
      <c r="E6" s="12"/>
      <c r="F6" s="95"/>
    </row>
    <row r="7" spans="1:6" x14ac:dyDescent="0.2">
      <c r="A7" s="10"/>
      <c r="B7" s="11"/>
      <c r="C7" s="15" t="s">
        <v>75</v>
      </c>
      <c r="D7" s="16"/>
      <c r="F7" s="13"/>
    </row>
    <row r="8" spans="1:6" x14ac:dyDescent="0.2">
      <c r="A8" s="10"/>
      <c r="B8" s="11"/>
      <c r="C8" s="16" t="s">
        <v>105</v>
      </c>
      <c r="D8" s="16"/>
      <c r="F8" s="13"/>
    </row>
    <row r="9" spans="1:6" x14ac:dyDescent="0.2">
      <c r="A9" s="10"/>
      <c r="B9" s="11"/>
      <c r="C9" s="12"/>
      <c r="D9" s="12"/>
      <c r="E9" s="12"/>
      <c r="F9" s="95"/>
    </row>
    <row r="10" spans="1:6" x14ac:dyDescent="0.2">
      <c r="A10" s="10"/>
      <c r="B10" s="17" t="s">
        <v>49</v>
      </c>
      <c r="C10" s="12"/>
      <c r="D10" s="12"/>
      <c r="E10" s="12"/>
      <c r="F10" s="95"/>
    </row>
    <row r="11" spans="1:6" x14ac:dyDescent="0.2">
      <c r="A11" s="10"/>
      <c r="B11" s="11"/>
      <c r="C11" s="12"/>
      <c r="D11" s="12"/>
      <c r="E11" s="12"/>
      <c r="F11" s="95"/>
    </row>
    <row r="12" spans="1:6" x14ac:dyDescent="0.2">
      <c r="A12" s="10"/>
      <c r="B12" s="11"/>
      <c r="C12" s="12"/>
      <c r="D12" s="12"/>
      <c r="E12" s="12"/>
      <c r="F12" s="95"/>
    </row>
    <row r="13" spans="1:6" x14ac:dyDescent="0.2">
      <c r="A13" s="10"/>
      <c r="B13" s="11"/>
      <c r="C13" s="12"/>
      <c r="D13" s="12"/>
      <c r="E13" s="12"/>
      <c r="F13" s="95"/>
    </row>
    <row r="14" spans="1:6" x14ac:dyDescent="0.2">
      <c r="A14" s="10"/>
      <c r="B14" s="11"/>
      <c r="C14" s="12"/>
      <c r="D14" s="12"/>
      <c r="E14" s="12"/>
      <c r="F14" s="95"/>
    </row>
    <row r="15" spans="1:6" x14ac:dyDescent="0.2">
      <c r="A15" s="10"/>
      <c r="B15" s="11"/>
      <c r="C15" s="12"/>
      <c r="D15" s="12"/>
      <c r="E15" s="12"/>
      <c r="F15" s="95"/>
    </row>
    <row r="16" spans="1:6" x14ac:dyDescent="0.2">
      <c r="A16" s="10"/>
      <c r="B16" s="11"/>
      <c r="C16" s="12"/>
      <c r="D16" s="12"/>
      <c r="E16" s="12"/>
      <c r="F16" s="95"/>
    </row>
    <row r="17" spans="1:6" x14ac:dyDescent="0.2">
      <c r="A17" s="10"/>
      <c r="B17" s="11"/>
      <c r="C17" s="12"/>
      <c r="D17" s="12"/>
      <c r="E17" s="12"/>
      <c r="F17" s="95"/>
    </row>
    <row r="18" spans="1:6" x14ac:dyDescent="0.2">
      <c r="A18" s="10"/>
      <c r="B18" s="11"/>
      <c r="C18" s="12"/>
      <c r="D18" s="12"/>
      <c r="E18" s="12"/>
      <c r="F18" s="95"/>
    </row>
    <row r="19" spans="1:6" x14ac:dyDescent="0.2">
      <c r="A19" s="10"/>
      <c r="B19" s="11"/>
      <c r="C19" s="12"/>
      <c r="D19" s="12"/>
      <c r="E19" s="12"/>
      <c r="F19" s="95"/>
    </row>
    <row r="20" spans="1:6" x14ac:dyDescent="0.2">
      <c r="A20" s="10"/>
      <c r="B20" s="11"/>
      <c r="C20" s="12"/>
      <c r="D20" s="12"/>
      <c r="E20" s="12"/>
      <c r="F20" s="95"/>
    </row>
    <row r="21" spans="1:6" x14ac:dyDescent="0.2">
      <c r="A21" s="10"/>
      <c r="B21" s="11"/>
      <c r="C21" s="12"/>
      <c r="D21" s="12"/>
      <c r="E21" s="12"/>
      <c r="F21" s="95"/>
    </row>
    <row r="22" spans="1:6" x14ac:dyDescent="0.2">
      <c r="A22" s="18"/>
      <c r="B22" s="19"/>
      <c r="C22" s="20"/>
      <c r="D22" s="20"/>
      <c r="E22" s="20"/>
      <c r="F22" s="96"/>
    </row>
    <row r="23" spans="1:6" x14ac:dyDescent="0.2">
      <c r="A23" s="10"/>
      <c r="B23" s="11"/>
      <c r="C23" s="12"/>
      <c r="D23" s="12"/>
      <c r="E23" s="12"/>
      <c r="F23" s="95"/>
    </row>
    <row r="24" spans="1:6" x14ac:dyDescent="0.2">
      <c r="A24" s="10"/>
      <c r="B24" s="14" t="s">
        <v>53</v>
      </c>
      <c r="C24" s="12"/>
      <c r="D24" s="12"/>
      <c r="E24" s="12"/>
      <c r="F24" s="95"/>
    </row>
    <row r="25" spans="1:6" x14ac:dyDescent="0.2">
      <c r="A25" s="10"/>
      <c r="B25" s="14"/>
      <c r="C25" s="12"/>
      <c r="D25" s="12"/>
      <c r="E25" s="12"/>
      <c r="F25" s="95"/>
    </row>
    <row r="26" spans="1:6" x14ac:dyDescent="0.2">
      <c r="A26" s="10"/>
      <c r="B26" s="14"/>
      <c r="C26" s="78" t="str">
        <f>'1'!C23</f>
        <v>WJ 2018</v>
      </c>
      <c r="D26" s="78"/>
      <c r="E26" s="78" t="str">
        <f>'1'!E23</f>
        <v>WJ 2019</v>
      </c>
      <c r="F26" s="95"/>
    </row>
    <row r="27" spans="1:6" x14ac:dyDescent="0.2">
      <c r="A27" s="10"/>
      <c r="B27" s="11"/>
      <c r="C27" s="12"/>
      <c r="D27" s="12"/>
      <c r="E27" s="12"/>
      <c r="F27" s="95"/>
    </row>
    <row r="28" spans="1:6" x14ac:dyDescent="0.2">
      <c r="A28" s="10"/>
      <c r="B28" s="14" t="s">
        <v>75</v>
      </c>
      <c r="C28" s="97">
        <f>Bilanzdaten!$H$10+Bilanzdaten!$H$11+Bilanzdaten!$H$12+Bilanzdaten!$H$13+Bilanzdaten!$H$14+Bilanzdaten!$H$15</f>
        <v>0</v>
      </c>
      <c r="D28" s="97"/>
      <c r="E28" s="97">
        <f>Bilanzdaten!$J$10+Bilanzdaten!$J$11+Bilanzdaten!$J$12+Bilanzdaten!$J$13+Bilanzdaten!$J$14+Bilanzdaten!$J$15</f>
        <v>0</v>
      </c>
      <c r="F28" s="95"/>
    </row>
    <row r="29" spans="1:6" x14ac:dyDescent="0.2">
      <c r="A29" s="10"/>
      <c r="B29" s="14" t="s">
        <v>105</v>
      </c>
      <c r="C29" s="97">
        <f>Bilanzdaten!$H$10+Bilanzdaten!$H$11+Bilanzdaten!$H$12+Bilanzdaten!$H$13+Bilanzdaten!$H$14+Bilanzdaten!$H$15+Bilanzdaten!$H$19</f>
        <v>0</v>
      </c>
      <c r="D29" s="97"/>
      <c r="E29" s="97">
        <f>Bilanzdaten!$J$10+Bilanzdaten!$J$11+Bilanzdaten!$J$12+Bilanzdaten!$J$13+Bilanzdaten!$J$14+Bilanzdaten!$J$15+Bilanzdaten!$J$19</f>
        <v>0</v>
      </c>
      <c r="F29" s="95"/>
    </row>
    <row r="30" spans="1:6" x14ac:dyDescent="0.2">
      <c r="A30" s="10"/>
      <c r="B30" s="11"/>
      <c r="C30" s="12"/>
      <c r="D30" s="12"/>
      <c r="E30" s="12"/>
      <c r="F30" s="95"/>
    </row>
    <row r="31" spans="1:6" x14ac:dyDescent="0.2">
      <c r="A31" s="10"/>
      <c r="B31" s="14" t="s">
        <v>104</v>
      </c>
      <c r="C31" s="23" t="str">
        <f>IF(C28=0,"",(C28/C29))</f>
        <v/>
      </c>
      <c r="D31" s="23" t="str">
        <f t="shared" ref="D31:E31" si="0">IF(D28=0,"",(D28/D29))</f>
        <v/>
      </c>
      <c r="E31" s="23" t="str">
        <f t="shared" si="0"/>
        <v/>
      </c>
      <c r="F31" s="95"/>
    </row>
    <row r="32" spans="1:6" x14ac:dyDescent="0.2">
      <c r="A32" s="18"/>
      <c r="B32" s="19"/>
      <c r="C32" s="20"/>
      <c r="D32" s="20"/>
      <c r="E32" s="20"/>
      <c r="F32" s="96"/>
    </row>
    <row r="33" spans="2:6" x14ac:dyDescent="0.2">
      <c r="B33" s="24"/>
      <c r="F33" s="98"/>
    </row>
    <row r="34" spans="2:6" x14ac:dyDescent="0.2">
      <c r="B34" s="24"/>
      <c r="F34" s="98"/>
    </row>
    <row r="35" spans="2:6" x14ac:dyDescent="0.2">
      <c r="B35" s="24"/>
      <c r="F35" s="98"/>
    </row>
  </sheetData>
  <sheetProtection password="EF43" sheet="1" objects="1" scenarios="1" selectLockedCells="1"/>
  <mergeCells count="1">
    <mergeCell ref="A2:F2"/>
  </mergeCells>
  <phoneticPr fontId="8"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&amp;L&amp;F - &amp;A - Eigenkapitalquote&amp;R&amp;D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Bilanzdaten</vt:lpstr>
      <vt:lpstr>GuV_Daten</vt:lpstr>
      <vt:lpstr>Kennziffern</vt:lpstr>
      <vt:lpstr>1</vt:lpstr>
      <vt:lpstr>2</vt:lpstr>
      <vt:lpstr>3</vt:lpstr>
      <vt:lpstr>4</vt:lpstr>
      <vt:lpstr>5</vt:lpstr>
      <vt:lpstr>6</vt:lpstr>
      <vt:lpstr>7</vt:lpstr>
      <vt:lpstr>8</vt:lpstr>
      <vt:lpstr>9</vt:lpstr>
      <vt:lpstr>10</vt:lpstr>
      <vt:lpstr>11</vt:lpstr>
      <vt:lpstr>'1'!Druckbereich</vt:lpstr>
      <vt:lpstr>'10'!Druckbereich</vt:lpstr>
      <vt:lpstr>'11'!Druckbereich</vt:lpstr>
      <vt:lpstr>'2'!Druckbereich</vt:lpstr>
      <vt:lpstr>'3'!Druckbereich</vt:lpstr>
      <vt:lpstr>'4'!Druckbereich</vt:lpstr>
      <vt:lpstr>'5'!Druckbereich</vt:lpstr>
      <vt:lpstr>'6'!Druckbereich</vt:lpstr>
      <vt:lpstr>'7'!Druckbereich</vt:lpstr>
      <vt:lpstr>'8'!Druckbereich</vt:lpstr>
      <vt:lpstr>'9'!Druckbereich</vt:lpstr>
      <vt:lpstr>Bilanzdaten!Druckbereich</vt:lpstr>
      <vt:lpstr>GuV_Daten!Druckbereich</vt:lpstr>
      <vt:lpstr>Kennziffern!Druckbereich</vt:lpstr>
    </vt:vector>
  </TitlesOfParts>
  <Company>IHK Krefeld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Mangels</dc:creator>
  <cp:lastModifiedBy>Weiss, Cornelia</cp:lastModifiedBy>
  <cp:lastPrinted>2014-07-30T07:42:39Z</cp:lastPrinted>
  <dcterms:created xsi:type="dcterms:W3CDTF">2007-06-27T14:49:59Z</dcterms:created>
  <dcterms:modified xsi:type="dcterms:W3CDTF">2020-07-22T07:56:56Z</dcterms:modified>
</cp:coreProperties>
</file>